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60" windowWidth="19320" windowHeight="7305" firstSheet="2" activeTab="7"/>
  </bookViews>
  <sheets>
    <sheet name="746.410" sheetId="4" state="hidden" r:id="rId1"/>
    <sheet name="17.962.700" sheetId="5" state="hidden" r:id="rId2"/>
    <sheet name="1" sheetId="7" r:id="rId3"/>
    <sheet name="2" sheetId="8" r:id="rId4"/>
    <sheet name="3" sheetId="9" r:id="rId5"/>
    <sheet name="4" sheetId="12" r:id="rId6"/>
    <sheet name="5" sheetId="16" r:id="rId7"/>
    <sheet name="REGISTRO FACTURACION" sheetId="14" r:id="rId8"/>
    <sheet name="Hoja1" sheetId="15" r:id="rId9"/>
  </sheets>
  <calcPr calcId="144525"/>
</workbook>
</file>

<file path=xl/calcChain.xml><?xml version="1.0" encoding="utf-8"?>
<calcChain xmlns="http://schemas.openxmlformats.org/spreadsheetml/2006/main">
  <c r="C29" i="14" l="1"/>
  <c r="F73" i="12"/>
  <c r="F46" i="16"/>
  <c r="F45" i="16"/>
  <c r="F76" i="16" l="1"/>
  <c r="F77" i="16" s="1"/>
  <c r="F61" i="16"/>
  <c r="F62" i="16" s="1"/>
  <c r="F30" i="16"/>
  <c r="F31" i="16" s="1"/>
  <c r="F15" i="16"/>
  <c r="F16" i="16" s="1"/>
  <c r="F80" i="16" l="1"/>
  <c r="F58" i="12"/>
  <c r="F43" i="12" l="1"/>
  <c r="F28" i="12" l="1"/>
  <c r="F14" i="12"/>
  <c r="F74" i="9"/>
  <c r="F59" i="9" l="1"/>
  <c r="F44" i="9"/>
  <c r="F29" i="9" l="1"/>
  <c r="F14" i="9" l="1"/>
  <c r="F49" i="8" l="1"/>
  <c r="F60" i="7" l="1"/>
  <c r="F78" i="8"/>
  <c r="F61" i="7" l="1"/>
  <c r="F14" i="8" l="1"/>
  <c r="F15" i="8" s="1"/>
  <c r="F30" i="8"/>
  <c r="F31" i="8"/>
  <c r="F32" i="8"/>
  <c r="F29" i="8"/>
  <c r="F33" i="8" s="1"/>
  <c r="F48" i="8"/>
  <c r="F47" i="8"/>
  <c r="F75" i="7" l="1"/>
  <c r="F46" i="7" l="1"/>
  <c r="F30" i="7"/>
  <c r="F15" i="7" l="1"/>
  <c r="F76" i="7" l="1"/>
  <c r="F59" i="12" l="1"/>
  <c r="F74" i="12"/>
  <c r="F44" i="12" l="1"/>
  <c r="F29" i="12" l="1"/>
  <c r="F15" i="12" l="1"/>
  <c r="F75" i="9" l="1"/>
  <c r="F60" i="9" l="1"/>
  <c r="F45" i="9"/>
  <c r="F30" i="9"/>
  <c r="F15" i="9"/>
  <c r="F16" i="7" l="1"/>
  <c r="F31" i="7" l="1"/>
  <c r="F77" i="12" l="1"/>
  <c r="F79" i="8" l="1"/>
  <c r="F82" i="8" s="1"/>
  <c r="F79" i="7" l="1"/>
  <c r="F77" i="9" l="1"/>
  <c r="F90" i="5"/>
  <c r="F87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54" i="5"/>
  <c r="F52" i="5"/>
  <c r="F51" i="5"/>
  <c r="F50" i="5"/>
  <c r="F49" i="5"/>
  <c r="F48" i="5"/>
  <c r="F33" i="5"/>
  <c r="F17" i="5"/>
  <c r="F16" i="5"/>
  <c r="F15" i="5"/>
  <c r="F53" i="4"/>
  <c r="F49" i="4"/>
  <c r="F48" i="4"/>
  <c r="F33" i="4"/>
  <c r="F32" i="4"/>
  <c r="F17" i="4"/>
  <c r="F16" i="4"/>
</calcChain>
</file>

<file path=xl/sharedStrings.xml><?xml version="1.0" encoding="utf-8"?>
<sst xmlns="http://schemas.openxmlformats.org/spreadsheetml/2006/main" count="823" uniqueCount="219">
  <si>
    <t>RUT</t>
  </si>
  <si>
    <t>RAZON SOCIAL</t>
  </si>
  <si>
    <t xml:space="preserve">REBAJAR DE GUÍA EN SISTEMA Nº </t>
  </si>
  <si>
    <t>MENCIONAR GUÍA MANUAL Nº</t>
  </si>
  <si>
    <t>ORDEN DE COMPRA</t>
  </si>
  <si>
    <t>BODEGA</t>
  </si>
  <si>
    <t>PRESUPUESTO</t>
  </si>
  <si>
    <t>INFORME TÉCNICO EN TERRENO</t>
  </si>
  <si>
    <t>SOLICITADO/AUTORIZADO POR</t>
  </si>
  <si>
    <t>CÓDIGO</t>
  </si>
  <si>
    <t>DETALLE</t>
  </si>
  <si>
    <t>CANTIDAD</t>
  </si>
  <si>
    <t>P.UNITARIO</t>
  </si>
  <si>
    <t>P. TOTAL</t>
  </si>
  <si>
    <t xml:space="preserve"> NETO</t>
  </si>
  <si>
    <t>Facturación 1</t>
  </si>
  <si>
    <t>TOTAL:</t>
  </si>
  <si>
    <t>96.898.980-4</t>
  </si>
  <si>
    <t>Clínica Vespucio</t>
  </si>
  <si>
    <t>Facturación 2</t>
  </si>
  <si>
    <t>Presupuesto Técnico Nº7064</t>
  </si>
  <si>
    <t xml:space="preserve">Mantencion Completa </t>
  </si>
  <si>
    <t xml:space="preserve"> </t>
  </si>
  <si>
    <t>DESPACHADO</t>
  </si>
  <si>
    <t xml:space="preserve">Hospital Parroquial San Bernardo </t>
  </si>
  <si>
    <t>Facturación 6</t>
  </si>
  <si>
    <t>Facturación 7</t>
  </si>
  <si>
    <t>82.031.800-5</t>
  </si>
  <si>
    <t>Mant. Correctiva cama hillrom central</t>
  </si>
  <si>
    <t xml:space="preserve">Clinica Vespucio </t>
  </si>
  <si>
    <t>.</t>
  </si>
  <si>
    <t>Facturación 8</t>
  </si>
  <si>
    <t>78.040.520-1</t>
  </si>
  <si>
    <t>Clinica Avansalud</t>
  </si>
  <si>
    <t>Programacion Llamado Enfermera</t>
  </si>
  <si>
    <t>Reparacion Cama hill rom serie 1104-34A07-A</t>
  </si>
  <si>
    <t>Kit de baterias para equipo GL 5</t>
  </si>
  <si>
    <t>Mantencion Completa</t>
  </si>
  <si>
    <t>Facturación 9</t>
  </si>
  <si>
    <t>FACT. 110918</t>
  </si>
  <si>
    <t>FACT. 110322</t>
  </si>
  <si>
    <t>FACT. 973</t>
  </si>
  <si>
    <t>Facturación 10</t>
  </si>
  <si>
    <t xml:space="preserve">Clínica Tabancura </t>
  </si>
  <si>
    <t xml:space="preserve">Reparacion de lampara </t>
  </si>
  <si>
    <t>Facturación 11</t>
  </si>
  <si>
    <t>78.053.560-1</t>
  </si>
  <si>
    <t>61.606.200-K</t>
  </si>
  <si>
    <t>Servicio de Salud Antofagasta</t>
  </si>
  <si>
    <t>769-828-SE14</t>
  </si>
  <si>
    <t>GL5</t>
  </si>
  <si>
    <t xml:space="preserve">HAMACA </t>
  </si>
  <si>
    <t>HAMACA caja de 10 unid</t>
  </si>
  <si>
    <t>HANGER</t>
  </si>
  <si>
    <t xml:space="preserve">SOPORTE HAMACA DE CUELLO </t>
  </si>
  <si>
    <t>Fact Nº 236227</t>
  </si>
  <si>
    <t>Fact Nº Refacturar</t>
  </si>
  <si>
    <t>POR DESPACHAR</t>
  </si>
  <si>
    <t xml:space="preserve">Gobierno Regional de Tarapacá </t>
  </si>
  <si>
    <t>72.223.100-7</t>
  </si>
  <si>
    <t>768-399-SE14</t>
  </si>
  <si>
    <t>HAMACA</t>
  </si>
  <si>
    <t>BALANZA</t>
  </si>
  <si>
    <t>SOPORTE HAMACA DE CUELLO</t>
  </si>
  <si>
    <t>ADAPTADOR</t>
  </si>
  <si>
    <t>GH3</t>
  </si>
  <si>
    <t xml:space="preserve">HANGER ADULTO </t>
  </si>
  <si>
    <t>HANGER NIÑO</t>
  </si>
  <si>
    <t>TAPAS</t>
  </si>
  <si>
    <t>SWING KIT</t>
  </si>
  <si>
    <t>HAMACA ESTÁNDAR</t>
  </si>
  <si>
    <t>Facturación 12</t>
  </si>
  <si>
    <t>?</t>
  </si>
  <si>
    <t>Facturación 3</t>
  </si>
  <si>
    <t>Facturación 5</t>
  </si>
  <si>
    <t>Facturación 4</t>
  </si>
  <si>
    <t>TOTAL :</t>
  </si>
  <si>
    <t>Facturación 13</t>
  </si>
  <si>
    <t>Facturación 14</t>
  </si>
  <si>
    <t>Facturación 15</t>
  </si>
  <si>
    <t>TOTAL</t>
  </si>
  <si>
    <t>ORDEN DE VENTA</t>
  </si>
  <si>
    <t>Facturación 16</t>
  </si>
  <si>
    <t>Facturación 17</t>
  </si>
  <si>
    <t>Facturación 18</t>
  </si>
  <si>
    <t>Facturación 19</t>
  </si>
  <si>
    <t>Facturación 20</t>
  </si>
  <si>
    <t>Clínica u Hospital</t>
  </si>
  <si>
    <t>Monto Neto</t>
  </si>
  <si>
    <t>FACTURA</t>
  </si>
  <si>
    <t>CODIGOS</t>
  </si>
  <si>
    <t>VISITA TECNICA</t>
  </si>
  <si>
    <t>PROGRAMACION</t>
  </si>
  <si>
    <t>MANTENCION</t>
  </si>
  <si>
    <t>REPARACIONES VARIAS (PINTURA, )</t>
  </si>
  <si>
    <t>MANO DE OBRA</t>
  </si>
  <si>
    <t>111PROGRAMACION</t>
  </si>
  <si>
    <t>Orden de compra</t>
  </si>
  <si>
    <t>Guia de despacho</t>
  </si>
  <si>
    <t>Orden de venta</t>
  </si>
  <si>
    <t>Realizado</t>
  </si>
  <si>
    <t>Factura Nº</t>
  </si>
  <si>
    <t>Presupuesto</t>
  </si>
  <si>
    <t xml:space="preserve">     </t>
  </si>
  <si>
    <t>Entrega</t>
  </si>
  <si>
    <t>Macrocom</t>
  </si>
  <si>
    <t>631M</t>
  </si>
  <si>
    <t>Mesa de alimentacion Hill Rom</t>
  </si>
  <si>
    <t>76.400.204-0</t>
  </si>
  <si>
    <t xml:space="preserve">Pera de llamado </t>
  </si>
  <si>
    <t>CCDIN</t>
  </si>
  <si>
    <t>Clínica Chillan</t>
  </si>
  <si>
    <t>76.515.070-1</t>
  </si>
  <si>
    <t>14420</t>
  </si>
  <si>
    <t>61.606.202-6</t>
  </si>
  <si>
    <t>Hospital Dr. Calos Cisternas de Calama</t>
  </si>
  <si>
    <t xml:space="preserve">2216-1672-se15 </t>
  </si>
  <si>
    <t>Llave Laser Odyssey</t>
  </si>
  <si>
    <t>Control Housing Cover</t>
  </si>
  <si>
    <t>Venta Directa</t>
  </si>
  <si>
    <t>90753000-0</t>
  </si>
  <si>
    <t>Clínica Santa María</t>
  </si>
  <si>
    <t>96898980-4</t>
  </si>
  <si>
    <t>96.963.660-3</t>
  </si>
  <si>
    <t>Hospital Clinico Viña del Mar</t>
  </si>
  <si>
    <t>EM068-15</t>
  </si>
  <si>
    <t>Mechanims Block Assy</t>
  </si>
  <si>
    <t>Clear Station Cover</t>
  </si>
  <si>
    <t>Code Blue Station</t>
  </si>
  <si>
    <t>Mano de Obra</t>
  </si>
  <si>
    <t>Programacion</t>
  </si>
  <si>
    <t>SI</t>
  </si>
  <si>
    <t>7.746.750-5</t>
  </si>
  <si>
    <t>Pilar Contreras</t>
  </si>
  <si>
    <t>Coupling Assambly Completo</t>
  </si>
  <si>
    <t>$ 35.000</t>
  </si>
  <si>
    <t>$ 105.000</t>
  </si>
  <si>
    <t>Mantención Completa</t>
  </si>
  <si>
    <t>$ 160.000</t>
  </si>
  <si>
    <t>NETO</t>
  </si>
  <si>
    <t>$ 265.000</t>
  </si>
  <si>
    <t xml:space="preserve">Clínica Santa María </t>
  </si>
  <si>
    <t>Mezclador de Gases</t>
  </si>
  <si>
    <t>Reparacion Cama</t>
  </si>
  <si>
    <t>HL5-MINSC</t>
  </si>
  <si>
    <t>Rosse</t>
  </si>
  <si>
    <t>Andres</t>
  </si>
  <si>
    <t xml:space="preserve">Jorge </t>
  </si>
  <si>
    <t>Clínica Avansalud</t>
  </si>
  <si>
    <t>R4K4020</t>
  </si>
  <si>
    <t>Consola llamado enfermera R4000</t>
  </si>
  <si>
    <t>78.040.420-1</t>
  </si>
  <si>
    <t>SEGUIMIENTO</t>
  </si>
  <si>
    <t>Clínica INDISA</t>
  </si>
  <si>
    <t>92.051.000-0</t>
  </si>
  <si>
    <t>Peras de llamado R4000</t>
  </si>
  <si>
    <t>Pera Llamado enfermeria</t>
  </si>
  <si>
    <t>Colchon Cama Hill Rom</t>
  </si>
  <si>
    <t>90.753.000-0</t>
  </si>
  <si>
    <t>Ampolleta 175W</t>
  </si>
  <si>
    <t>PE175BF</t>
  </si>
  <si>
    <t>VENTA DIRECTA</t>
  </si>
  <si>
    <t>R4KCB12</t>
  </si>
  <si>
    <t>R4KCSC</t>
  </si>
  <si>
    <t>111programacion</t>
  </si>
  <si>
    <t>15080</t>
  </si>
  <si>
    <t>15124</t>
  </si>
  <si>
    <t>15125</t>
  </si>
  <si>
    <t>15126</t>
  </si>
  <si>
    <t>15420</t>
  </si>
  <si>
    <t>15235</t>
  </si>
  <si>
    <t>15227</t>
  </si>
  <si>
    <t>61.101.030-3</t>
  </si>
  <si>
    <t>Hospital Militar</t>
  </si>
  <si>
    <t>3378-8993-SE15</t>
  </si>
  <si>
    <t>Hand Control GL3</t>
  </si>
  <si>
    <t>Clínica los Coihues SPA</t>
  </si>
  <si>
    <t>96.921.660-4</t>
  </si>
  <si>
    <t>Clínica Los Coihues SPA</t>
  </si>
  <si>
    <t>PA-64251C</t>
  </si>
  <si>
    <t>Cama Electrica Paramount (beta) Café</t>
  </si>
  <si>
    <t>Jorge</t>
  </si>
  <si>
    <t>jorge</t>
  </si>
  <si>
    <t>S.T</t>
  </si>
  <si>
    <t>cristian</t>
  </si>
  <si>
    <t>Responsable Venta</t>
  </si>
  <si>
    <t>15749</t>
  </si>
  <si>
    <t>15748</t>
  </si>
  <si>
    <t>15750</t>
  </si>
  <si>
    <t>Consola de llamado R4000</t>
  </si>
  <si>
    <t>70.285.100-9</t>
  </si>
  <si>
    <t>Mutual de Seguridad C.CH.C</t>
  </si>
  <si>
    <t>Mutual de Seguridad</t>
  </si>
  <si>
    <t>Cama Electrica Paramount (Beta) Café</t>
  </si>
  <si>
    <t>15810</t>
  </si>
  <si>
    <t>15808</t>
  </si>
  <si>
    <t>15809</t>
  </si>
  <si>
    <t>Y-201D</t>
  </si>
  <si>
    <t>Mesa Porta Equipos</t>
  </si>
  <si>
    <t>A CONVIRMAR</t>
  </si>
  <si>
    <t>Facturación 21</t>
  </si>
  <si>
    <t>Facturación 22</t>
  </si>
  <si>
    <t>Facturación 23</t>
  </si>
  <si>
    <t>Facturación 24</t>
  </si>
  <si>
    <t>Facturación 25</t>
  </si>
  <si>
    <t>99.567.970-1</t>
  </si>
  <si>
    <t>Clínica las Lilas</t>
  </si>
  <si>
    <t>Hospital Dr. Hernan Henriquez</t>
  </si>
  <si>
    <t>64,602,232-6</t>
  </si>
  <si>
    <t>111Programacion</t>
  </si>
  <si>
    <t>Visita Técnico + Mano de obra</t>
  </si>
  <si>
    <t>CONTRATO POR MANTENCION</t>
  </si>
  <si>
    <t>Mantencion</t>
  </si>
  <si>
    <t>16040</t>
  </si>
  <si>
    <t>Caja de Cable DVI-DVI de 7,5m</t>
  </si>
  <si>
    <t xml:space="preserve">Clínica Las Lilas </t>
  </si>
  <si>
    <t xml:space="preserve">CONTRATO </t>
  </si>
  <si>
    <t>CONTRATO</t>
  </si>
  <si>
    <t>Solicitada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</si>
</sst>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\ #,##0;[Red]\-&quot;$&quot;\ #,##0"/>
    <numFmt numFmtId="165" formatCode="&quot;$&quot;\ #,##0"/>
    <numFmt numFmtId="166" formatCode="_(&quot;Ch$&quot;* #,##0.00_);_(&quot;Ch$&quot;* \(#,##0.00\);_(&quot;Ch$&quot;* &quot;-&quot;??_);_(@_)"/>
    <numFmt numFmtId="167" formatCode="\$\ #,##0"/>
    <numFmt numFmtId="168" formatCode="[$$-340A]\ #,##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Book Antiqua"/>
      <family val="1"/>
    </font>
    <font>
      <sz val="8"/>
      <color theme="5" tint="0.59999389629810485"/>
      <name val="Book Antiqua"/>
      <family val="1"/>
    </font>
    <font>
      <sz val="8"/>
      <color rgb="FFFF0000"/>
      <name val="Book Antiqua"/>
      <family val="1"/>
    </font>
    <font>
      <b/>
      <sz val="8"/>
      <color theme="5" tint="0.59999389629810485"/>
      <name val="Book Antiqua"/>
      <family val="1"/>
    </font>
    <font>
      <b/>
      <sz val="8"/>
      <name val="Book Antiqua"/>
      <family val="1"/>
    </font>
    <font>
      <sz val="8"/>
      <color indexed="8"/>
      <name val="Book Antiqua"/>
      <family val="1"/>
    </font>
    <font>
      <sz val="8"/>
      <name val="Book Antiqua"/>
      <family val="1"/>
    </font>
    <font>
      <sz val="8"/>
      <color theme="1"/>
      <name val="Book Antiqua"/>
      <family val="1"/>
    </font>
    <font>
      <b/>
      <sz val="11"/>
      <color theme="1"/>
      <name val="Calibri"/>
      <family val="2"/>
      <scheme val="minor"/>
    </font>
    <font>
      <sz val="11"/>
      <name val="Bookman Old Style"/>
      <family val="1"/>
    </font>
    <font>
      <b/>
      <sz val="12"/>
      <color theme="1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b/>
      <sz val="8"/>
      <color rgb="FFFF0000"/>
      <name val="Arial Black"/>
      <family val="2"/>
    </font>
    <font>
      <sz val="10"/>
      <color rgb="FFFF0000"/>
      <name val="Book Antiqua"/>
      <family val="1"/>
    </font>
    <font>
      <sz val="11"/>
      <color rgb="FFFF0000"/>
      <name val="Book Antiqua"/>
      <family val="1"/>
    </font>
    <font>
      <b/>
      <sz val="9"/>
      <name val="Book Antiqua"/>
      <family val="1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8"/>
      <color rgb="FF000000"/>
      <name val="Book Antiqua"/>
      <family val="1"/>
    </font>
    <font>
      <b/>
      <sz val="8"/>
      <color rgb="FFE6B8B7"/>
      <name val="Book Antiqua"/>
      <family val="1"/>
    </font>
    <font>
      <b/>
      <sz val="8"/>
      <color rgb="FFFF0000"/>
      <name val="Book Antiqua"/>
      <family val="1"/>
    </font>
    <font>
      <b/>
      <sz val="8"/>
      <color indexed="8"/>
      <name val="Book Antiqua"/>
      <family val="1"/>
    </font>
    <font>
      <b/>
      <sz val="11"/>
      <color rgb="FFFF0000"/>
      <name val="Book Antiqua"/>
      <family val="1"/>
    </font>
    <font>
      <sz val="11"/>
      <color rgb="FF7030A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0" fontId="11" fillId="0" borderId="0"/>
    <xf numFmtId="0" fontId="13" fillId="0" borderId="0"/>
    <xf numFmtId="166" fontId="11" fillId="0" borderId="0" applyFont="0" applyFill="0" applyBorder="0" applyAlignment="0" applyProtection="0"/>
    <xf numFmtId="0" fontId="1" fillId="0" borderId="0"/>
    <xf numFmtId="0" fontId="14" fillId="0" borderId="0"/>
    <xf numFmtId="0" fontId="11" fillId="0" borderId="0"/>
  </cellStyleXfs>
  <cellXfs count="213">
    <xf numFmtId="0" fontId="0" fillId="0" borderId="0" xfId="0"/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horizontal="center"/>
    </xf>
    <xf numFmtId="0" fontId="5" fillId="3" borderId="0" xfId="0" applyFont="1" applyFill="1"/>
    <xf numFmtId="0" fontId="3" fillId="3" borderId="7" xfId="0" applyFont="1" applyFill="1" applyBorder="1" applyAlignment="1">
      <alignment horizontal="center"/>
    </xf>
    <xf numFmtId="0" fontId="3" fillId="3" borderId="0" xfId="0" applyFont="1" applyFill="1"/>
    <xf numFmtId="14" fontId="3" fillId="3" borderId="7" xfId="0" applyNumberFormat="1" applyFont="1" applyFill="1" applyBorder="1" applyAlignment="1">
      <alignment horizontal="center"/>
    </xf>
    <xf numFmtId="14" fontId="3" fillId="3" borderId="0" xfId="0" applyNumberFormat="1" applyFont="1" applyFill="1" applyAlignment="1">
      <alignment horizontal="center"/>
    </xf>
    <xf numFmtId="14" fontId="3" fillId="3" borderId="0" xfId="0" applyNumberFormat="1" applyFont="1" applyFill="1"/>
    <xf numFmtId="0" fontId="3" fillId="3" borderId="0" xfId="0" applyFont="1" applyFill="1" applyAlignment="1">
      <alignment horizontal="right"/>
    </xf>
    <xf numFmtId="0" fontId="3" fillId="3" borderId="12" xfId="0" applyFont="1" applyFill="1" applyBorder="1"/>
    <xf numFmtId="164" fontId="12" fillId="5" borderId="0" xfId="0" applyNumberFormat="1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6" fillId="5" borderId="8" xfId="0" applyFont="1" applyFill="1" applyBorder="1" applyAlignment="1">
      <alignment horizontal="right"/>
    </xf>
    <xf numFmtId="0" fontId="8" fillId="5" borderId="9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 wrapText="1"/>
    </xf>
    <xf numFmtId="0" fontId="8" fillId="4" borderId="16" xfId="0" applyFont="1" applyFill="1" applyBorder="1" applyAlignment="1">
      <alignment horizontal="center"/>
    </xf>
    <xf numFmtId="165" fontId="8" fillId="4" borderId="16" xfId="0" applyNumberFormat="1" applyFont="1" applyFill="1" applyBorder="1" applyAlignment="1">
      <alignment horizontal="right"/>
    </xf>
    <xf numFmtId="164" fontId="8" fillId="4" borderId="4" xfId="0" applyNumberFormat="1" applyFont="1" applyFill="1" applyBorder="1"/>
    <xf numFmtId="164" fontId="8" fillId="4" borderId="6" xfId="0" applyNumberFormat="1" applyFont="1" applyFill="1" applyBorder="1"/>
    <xf numFmtId="0" fontId="8" fillId="4" borderId="14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left"/>
    </xf>
    <xf numFmtId="0" fontId="8" fillId="4" borderId="14" xfId="0" applyFont="1" applyFill="1" applyBorder="1"/>
    <xf numFmtId="0" fontId="6" fillId="4" borderId="10" xfId="0" applyFont="1" applyFill="1" applyBorder="1" applyAlignment="1">
      <alignment horizontal="center"/>
    </xf>
    <xf numFmtId="164" fontId="6" fillId="4" borderId="1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right"/>
    </xf>
    <xf numFmtId="0" fontId="7" fillId="4" borderId="6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right"/>
    </xf>
    <xf numFmtId="0" fontId="8" fillId="4" borderId="9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165" fontId="8" fillId="4" borderId="13" xfId="0" applyNumberFormat="1" applyFont="1" applyFill="1" applyBorder="1" applyAlignment="1">
      <alignment horizontal="right"/>
    </xf>
    <xf numFmtId="14" fontId="15" fillId="3" borderId="0" xfId="0" applyNumberFormat="1" applyFont="1" applyFill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 wrapText="1"/>
    </xf>
    <xf numFmtId="0" fontId="8" fillId="4" borderId="18" xfId="0" applyFont="1" applyFill="1" applyBorder="1" applyAlignment="1">
      <alignment horizontal="center"/>
    </xf>
    <xf numFmtId="165" fontId="8" fillId="4" borderId="18" xfId="0" applyNumberFormat="1" applyFont="1" applyFill="1" applyBorder="1" applyAlignment="1">
      <alignment horizontal="right"/>
    </xf>
    <xf numFmtId="164" fontId="8" fillId="4" borderId="19" xfId="0" applyNumberFormat="1" applyFont="1" applyFill="1" applyBorder="1"/>
    <xf numFmtId="14" fontId="16" fillId="3" borderId="0" xfId="0" applyNumberFormat="1" applyFont="1" applyFill="1" applyAlignment="1">
      <alignment horizontal="center"/>
    </xf>
    <xf numFmtId="0" fontId="8" fillId="4" borderId="20" xfId="0" applyFont="1" applyFill="1" applyBorder="1" applyAlignment="1">
      <alignment horizontal="center" wrapText="1"/>
    </xf>
    <xf numFmtId="0" fontId="8" fillId="4" borderId="20" xfId="0" applyFont="1" applyFill="1" applyBorder="1" applyAlignment="1">
      <alignment horizontal="center"/>
    </xf>
    <xf numFmtId="165" fontId="8" fillId="4" borderId="20" xfId="0" applyNumberFormat="1" applyFont="1" applyFill="1" applyBorder="1" applyAlignment="1">
      <alignment horizontal="right"/>
    </xf>
    <xf numFmtId="164" fontId="8" fillId="4" borderId="9" xfId="0" applyNumberFormat="1" applyFont="1" applyFill="1" applyBorder="1"/>
    <xf numFmtId="14" fontId="9" fillId="6" borderId="0" xfId="0" applyNumberFormat="1" applyFont="1" applyFill="1" applyAlignment="1">
      <alignment horizontal="center"/>
    </xf>
    <xf numFmtId="0" fontId="10" fillId="5" borderId="0" xfId="0" applyFont="1" applyFill="1"/>
    <xf numFmtId="164" fontId="10" fillId="5" borderId="0" xfId="0" applyNumberFormat="1" applyFont="1" applyFill="1"/>
    <xf numFmtId="14" fontId="17" fillId="3" borderId="0" xfId="0" applyNumberFormat="1" applyFont="1" applyFill="1" applyAlignment="1">
      <alignment horizontal="center"/>
    </xf>
    <xf numFmtId="14" fontId="6" fillId="6" borderId="0" xfId="0" applyNumberFormat="1" applyFont="1" applyFill="1" applyAlignment="1">
      <alignment horizontal="center"/>
    </xf>
    <xf numFmtId="14" fontId="18" fillId="6" borderId="0" xfId="0" applyNumberFormat="1" applyFont="1" applyFill="1" applyAlignment="1">
      <alignment horizontal="center"/>
    </xf>
    <xf numFmtId="14" fontId="8" fillId="3" borderId="0" xfId="0" applyNumberFormat="1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0" fillId="0" borderId="0" xfId="0" applyAlignment="1">
      <alignment wrapText="1"/>
    </xf>
    <xf numFmtId="0" fontId="6" fillId="4" borderId="21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167" fontId="8" fillId="4" borderId="13" xfId="0" applyNumberFormat="1" applyFont="1" applyFill="1" applyBorder="1" applyAlignment="1">
      <alignment horizontal="right"/>
    </xf>
    <xf numFmtId="0" fontId="0" fillId="0" borderId="13" xfId="0" applyBorder="1"/>
    <xf numFmtId="0" fontId="19" fillId="0" borderId="13" xfId="0" applyFont="1" applyBorder="1"/>
    <xf numFmtId="0" fontId="0" fillId="0" borderId="0" xfId="0" applyFill="1" applyAlignment="1">
      <alignment horizontal="center"/>
    </xf>
    <xf numFmtId="0" fontId="0" fillId="0" borderId="0" xfId="0"/>
    <xf numFmtId="0" fontId="5" fillId="3" borderId="0" xfId="0" applyFont="1" applyFill="1" applyAlignment="1">
      <alignment vertical="center"/>
    </xf>
    <xf numFmtId="0" fontId="5" fillId="3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wrapText="1"/>
    </xf>
    <xf numFmtId="0" fontId="8" fillId="4" borderId="18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165" fontId="8" fillId="4" borderId="18" xfId="0" applyNumberFormat="1" applyFont="1" applyFill="1" applyBorder="1" applyAlignment="1">
      <alignment horizontal="right" wrapText="1"/>
    </xf>
    <xf numFmtId="164" fontId="8" fillId="4" borderId="18" xfId="0" applyNumberFormat="1" applyFont="1" applyFill="1" applyBorder="1" applyAlignment="1">
      <alignment wrapText="1"/>
    </xf>
    <xf numFmtId="0" fontId="6" fillId="5" borderId="5" xfId="0" applyFont="1" applyFill="1" applyBorder="1" applyAlignment="1">
      <alignment horizontal="right"/>
    </xf>
    <xf numFmtId="0" fontId="0" fillId="0" borderId="0" xfId="0" applyAlignment="1">
      <alignment horizontal="left"/>
    </xf>
    <xf numFmtId="0" fontId="0" fillId="0" borderId="13" xfId="0" applyBorder="1" applyAlignment="1">
      <alignment horizontal="left"/>
    </xf>
    <xf numFmtId="0" fontId="20" fillId="0" borderId="13" xfId="0" applyFont="1" applyBorder="1"/>
    <xf numFmtId="0" fontId="21" fillId="0" borderId="13" xfId="0" applyFont="1" applyBorder="1" applyAlignment="1">
      <alignment horizontal="center"/>
    </xf>
    <xf numFmtId="164" fontId="10" fillId="0" borderId="0" xfId="0" applyNumberFormat="1" applyFont="1" applyFill="1"/>
    <xf numFmtId="164" fontId="0" fillId="0" borderId="0" xfId="0" applyNumberFormat="1"/>
    <xf numFmtId="49" fontId="0" fillId="0" borderId="0" xfId="0" applyNumberFormat="1" applyAlignment="1">
      <alignment horizontal="left"/>
    </xf>
    <xf numFmtId="0" fontId="24" fillId="0" borderId="0" xfId="0" applyFont="1"/>
    <xf numFmtId="168" fontId="21" fillId="0" borderId="13" xfId="0" applyNumberFormat="1" applyFont="1" applyBorder="1" applyAlignment="1">
      <alignment horizontal="center"/>
    </xf>
    <xf numFmtId="168" fontId="23" fillId="0" borderId="13" xfId="0" applyNumberFormat="1" applyFont="1" applyBorder="1" applyAlignment="1">
      <alignment horizontal="center"/>
    </xf>
    <xf numFmtId="168" fontId="22" fillId="0" borderId="13" xfId="0" applyNumberFormat="1" applyFont="1" applyBorder="1" applyAlignment="1">
      <alignment horizontal="center"/>
    </xf>
    <xf numFmtId="168" fontId="0" fillId="0" borderId="0" xfId="0" applyNumberFormat="1"/>
    <xf numFmtId="0" fontId="23" fillId="0" borderId="13" xfId="0" applyFont="1" applyFill="1" applyBorder="1"/>
    <xf numFmtId="168" fontId="23" fillId="0" borderId="13" xfId="0" applyNumberFormat="1" applyFont="1" applyFill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3" xfId="0" applyFont="1" applyBorder="1"/>
    <xf numFmtId="0" fontId="6" fillId="4" borderId="29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/>
    </xf>
    <xf numFmtId="14" fontId="15" fillId="3" borderId="0" xfId="0" applyNumberFormat="1" applyFont="1" applyFill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left"/>
    </xf>
    <xf numFmtId="164" fontId="6" fillId="4" borderId="13" xfId="0" applyNumberFormat="1" applyFont="1" applyFill="1" applyBorder="1"/>
    <xf numFmtId="0" fontId="6" fillId="4" borderId="21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168" fontId="8" fillId="4" borderId="13" xfId="0" applyNumberFormat="1" applyFont="1" applyFill="1" applyBorder="1" applyAlignment="1">
      <alignment horizontal="center"/>
    </xf>
    <xf numFmtId="1" fontId="21" fillId="0" borderId="13" xfId="0" applyNumberFormat="1" applyFont="1" applyBorder="1" applyAlignment="1">
      <alignment horizontal="center"/>
    </xf>
    <xf numFmtId="1" fontId="23" fillId="0" borderId="13" xfId="0" applyNumberFormat="1" applyFont="1" applyFill="1" applyBorder="1" applyAlignment="1">
      <alignment horizontal="center"/>
    </xf>
    <xf numFmtId="1" fontId="23" fillId="0" borderId="13" xfId="0" applyNumberFormat="1" applyFont="1" applyBorder="1" applyAlignment="1">
      <alignment horizontal="center"/>
    </xf>
    <xf numFmtId="1" fontId="22" fillId="0" borderId="13" xfId="0" applyNumberFormat="1" applyFont="1" applyBorder="1" applyAlignment="1">
      <alignment horizontal="center"/>
    </xf>
    <xf numFmtId="1" fontId="0" fillId="0" borderId="0" xfId="0" applyNumberFormat="1"/>
    <xf numFmtId="0" fontId="25" fillId="0" borderId="13" xfId="0" applyFont="1" applyBorder="1" applyAlignment="1">
      <alignment horizontal="center"/>
    </xf>
    <xf numFmtId="0" fontId="25" fillId="0" borderId="0" xfId="0" applyFont="1"/>
    <xf numFmtId="0" fontId="6" fillId="4" borderId="3" xfId="0" applyFont="1" applyFill="1" applyBorder="1" applyAlignment="1">
      <alignment horizontal="right"/>
    </xf>
    <xf numFmtId="0" fontId="6" fillId="4" borderId="5" xfId="0" applyFont="1" applyFill="1" applyBorder="1" applyAlignment="1">
      <alignment horizontal="right"/>
    </xf>
    <xf numFmtId="165" fontId="6" fillId="4" borderId="18" xfId="0" applyNumberFormat="1" applyFont="1" applyFill="1" applyBorder="1" applyAlignment="1">
      <alignment horizontal="right" wrapText="1"/>
    </xf>
    <xf numFmtId="0" fontId="8" fillId="4" borderId="18" xfId="0" applyFont="1" applyFill="1" applyBorder="1" applyAlignment="1">
      <alignment horizontal="center" wrapText="1"/>
    </xf>
    <xf numFmtId="0" fontId="26" fillId="0" borderId="13" xfId="0" applyFont="1" applyFill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6" fillId="0" borderId="0" xfId="0" applyFont="1"/>
    <xf numFmtId="164" fontId="6" fillId="4" borderId="13" xfId="0" applyNumberFormat="1" applyFont="1" applyFill="1" applyBorder="1" applyAlignment="1"/>
    <xf numFmtId="168" fontId="6" fillId="4" borderId="13" xfId="0" applyNumberFormat="1" applyFont="1" applyFill="1" applyBorder="1" applyAlignment="1">
      <alignment horizontal="right"/>
    </xf>
    <xf numFmtId="164" fontId="6" fillId="4" borderId="13" xfId="0" applyNumberFormat="1" applyFont="1" applyFill="1" applyBorder="1" applyAlignment="1">
      <alignment horizontal="right"/>
    </xf>
    <xf numFmtId="164" fontId="8" fillId="4" borderId="13" xfId="0" applyNumberFormat="1" applyFont="1" applyFill="1" applyBorder="1"/>
    <xf numFmtId="168" fontId="8" fillId="4" borderId="13" xfId="0" applyNumberFormat="1" applyFont="1" applyFill="1" applyBorder="1" applyAlignment="1">
      <alignment horizontal="right"/>
    </xf>
    <xf numFmtId="168" fontId="8" fillId="4" borderId="13" xfId="0" applyNumberFormat="1" applyFont="1" applyFill="1" applyBorder="1" applyAlignment="1"/>
    <xf numFmtId="0" fontId="9" fillId="2" borderId="13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28" fillId="3" borderId="0" xfId="0" applyFont="1" applyFill="1" applyAlignment="1">
      <alignment vertical="center"/>
    </xf>
    <xf numFmtId="0" fontId="2" fillId="2" borderId="30" xfId="0" applyFont="1" applyFill="1" applyBorder="1" applyAlignment="1">
      <alignment horizontal="right" vertical="center"/>
    </xf>
    <xf numFmtId="0" fontId="15" fillId="3" borderId="0" xfId="0" applyFont="1" applyFill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right" vertical="center"/>
    </xf>
    <xf numFmtId="0" fontId="2" fillId="2" borderId="32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right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vertical="center"/>
    </xf>
    <xf numFmtId="0" fontId="2" fillId="2" borderId="31" xfId="0" applyFont="1" applyFill="1" applyBorder="1" applyAlignment="1">
      <alignment horizontal="right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right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0" fontId="29" fillId="3" borderId="0" xfId="0" applyFont="1" applyFill="1" applyAlignment="1">
      <alignment vertical="center"/>
    </xf>
    <xf numFmtId="0" fontId="30" fillId="4" borderId="4" xfId="0" applyFont="1" applyFill="1" applyBorder="1" applyAlignment="1">
      <alignment horizontal="center"/>
    </xf>
    <xf numFmtId="0" fontId="30" fillId="4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14" fontId="5" fillId="3" borderId="7" xfId="0" applyNumberFormat="1" applyFont="1" applyFill="1" applyBorder="1" applyAlignment="1">
      <alignment horizontal="center"/>
    </xf>
    <xf numFmtId="14" fontId="31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49" fontId="2" fillId="6" borderId="0" xfId="0" applyNumberFormat="1" applyFont="1" applyFill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5" fillId="3" borderId="0" xfId="0" applyFont="1" applyFill="1" applyBorder="1"/>
    <xf numFmtId="0" fontId="6" fillId="4" borderId="13" xfId="0" applyFont="1" applyFill="1" applyBorder="1"/>
    <xf numFmtId="0" fontId="28" fillId="3" borderId="0" xfId="0" applyFont="1" applyFill="1" applyAlignment="1">
      <alignment horizontal="center" vertical="center"/>
    </xf>
    <xf numFmtId="0" fontId="27" fillId="2" borderId="31" xfId="0" applyFont="1" applyFill="1" applyBorder="1" applyAlignment="1">
      <alignment horizontal="center" vertical="center"/>
    </xf>
    <xf numFmtId="0" fontId="31" fillId="3" borderId="0" xfId="0" applyFont="1" applyFill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8" fillId="3" borderId="0" xfId="0" applyFont="1" applyFill="1" applyAlignment="1">
      <alignment horizontal="right" vertical="center"/>
    </xf>
    <xf numFmtId="0" fontId="29" fillId="3" borderId="0" xfId="0" applyFont="1" applyFill="1" applyAlignment="1">
      <alignment horizontal="center"/>
    </xf>
    <xf numFmtId="0" fontId="6" fillId="4" borderId="6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/>
    </xf>
    <xf numFmtId="0" fontId="29" fillId="3" borderId="0" xfId="0" applyFont="1" applyFill="1" applyBorder="1" applyAlignment="1">
      <alignment horizontal="center"/>
    </xf>
    <xf numFmtId="0" fontId="30" fillId="4" borderId="4" xfId="0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wrapText="1"/>
    </xf>
    <xf numFmtId="1" fontId="0" fillId="0" borderId="0" xfId="0" applyNumberFormat="1" applyAlignment="1">
      <alignment horizontal="center"/>
    </xf>
    <xf numFmtId="165" fontId="8" fillId="4" borderId="13" xfId="0" applyNumberFormat="1" applyFont="1" applyFill="1" applyBorder="1" applyAlignment="1">
      <alignment horizontal="center"/>
    </xf>
    <xf numFmtId="0" fontId="25" fillId="0" borderId="13" xfId="0" applyNumberFormat="1" applyFont="1" applyFill="1" applyBorder="1" applyAlignment="1">
      <alignment horizontal="center"/>
    </xf>
    <xf numFmtId="0" fontId="25" fillId="0" borderId="13" xfId="0" applyNumberFormat="1" applyFont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32" fillId="0" borderId="13" xfId="0" applyFont="1" applyBorder="1" applyAlignment="1">
      <alignment horizontal="center"/>
    </xf>
    <xf numFmtId="168" fontId="19" fillId="0" borderId="13" xfId="0" applyNumberFormat="1" applyFont="1" applyBorder="1" applyAlignment="1">
      <alignment horizontal="center"/>
    </xf>
    <xf numFmtId="0" fontId="29" fillId="3" borderId="7" xfId="0" applyFont="1" applyFill="1" applyBorder="1" applyAlignment="1">
      <alignment horizontal="center"/>
    </xf>
    <xf numFmtId="0" fontId="29" fillId="3" borderId="0" xfId="0" applyFont="1" applyFill="1" applyBorder="1" applyAlignment="1">
      <alignment horizontal="center"/>
    </xf>
    <xf numFmtId="0" fontId="29" fillId="3" borderId="0" xfId="0" applyFont="1" applyFill="1" applyAlignment="1">
      <alignment horizontal="center"/>
    </xf>
    <xf numFmtId="168" fontId="6" fillId="4" borderId="13" xfId="0" applyNumberFormat="1" applyFont="1" applyFill="1" applyBorder="1" applyAlignment="1"/>
    <xf numFmtId="0" fontId="29" fillId="3" borderId="7" xfId="0" applyFont="1" applyFill="1" applyBorder="1" applyAlignment="1">
      <alignment horizontal="center"/>
    </xf>
    <xf numFmtId="0" fontId="29" fillId="3" borderId="0" xfId="0" applyFont="1" applyFill="1" applyBorder="1" applyAlignment="1">
      <alignment horizontal="center"/>
    </xf>
    <xf numFmtId="0" fontId="29" fillId="3" borderId="0" xfId="0" applyFont="1" applyFill="1" applyAlignment="1">
      <alignment horizontal="center"/>
    </xf>
    <xf numFmtId="0" fontId="29" fillId="3" borderId="7" xfId="0" applyFont="1" applyFill="1" applyBorder="1" applyAlignment="1">
      <alignment horizontal="center" vertical="center"/>
    </xf>
    <xf numFmtId="0" fontId="29" fillId="3" borderId="0" xfId="0" applyFont="1" applyFill="1" applyAlignment="1">
      <alignment horizontal="center" vertical="center"/>
    </xf>
    <xf numFmtId="0" fontId="23" fillId="8" borderId="0" xfId="0" applyFont="1" applyFill="1" applyAlignment="1">
      <alignment horizontal="center"/>
    </xf>
    <xf numFmtId="0" fontId="23" fillId="8" borderId="13" xfId="0" applyFont="1" applyFill="1" applyBorder="1"/>
    <xf numFmtId="168" fontId="23" fillId="8" borderId="13" xfId="0" applyNumberFormat="1" applyFont="1" applyFill="1" applyBorder="1" applyAlignment="1">
      <alignment horizontal="center"/>
    </xf>
    <xf numFmtId="1" fontId="23" fillId="8" borderId="13" xfId="0" applyNumberFormat="1" applyFont="1" applyFill="1" applyBorder="1" applyAlignment="1">
      <alignment horizontal="center"/>
    </xf>
    <xf numFmtId="0" fontId="23" fillId="8" borderId="13" xfId="0" applyFont="1" applyFill="1" applyBorder="1" applyAlignment="1">
      <alignment horizontal="center"/>
    </xf>
    <xf numFmtId="0" fontId="23" fillId="8" borderId="13" xfId="0" applyNumberFormat="1" applyFont="1" applyFill="1" applyBorder="1" applyAlignment="1">
      <alignment horizontal="center"/>
    </xf>
    <xf numFmtId="0" fontId="23" fillId="8" borderId="0" xfId="0" applyFont="1" applyFill="1"/>
  </cellXfs>
  <cellStyles count="7">
    <cellStyle name="Moneda 2" xfId="3"/>
    <cellStyle name="Normal" xfId="0" builtinId="0"/>
    <cellStyle name="Normal 2" xfId="1"/>
    <cellStyle name="Normal 3" xfId="2"/>
    <cellStyle name="Normal 3 2" xfId="4"/>
    <cellStyle name="Normal 3 3" xfId="6"/>
    <cellStyle name="Normal 4" xfId="5"/>
  </cellStyles>
  <dxfs count="0"/>
  <tableStyles count="0" defaultTableStyle="TableStyleMedium2" defaultPivotStyle="PivotStyleMedium9"/>
  <colors>
    <mruColors>
      <color rgb="FFFFFF99"/>
      <color rgb="FFFFFF66"/>
      <color rgb="FFCCFFFF"/>
      <color rgb="FFF2FBB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3"/>
  <sheetViews>
    <sheetView topLeftCell="A37" workbookViewId="0">
      <selection activeCell="I24" sqref="I24"/>
    </sheetView>
  </sheetViews>
  <sheetFormatPr baseColWidth="10" defaultRowHeight="15" x14ac:dyDescent="0.25"/>
  <cols>
    <col min="2" max="2" width="32.140625" customWidth="1"/>
    <col min="3" max="3" width="34.5703125" customWidth="1"/>
    <col min="4" max="4" width="17" customWidth="1"/>
    <col min="5" max="5" width="13.28515625" customWidth="1"/>
    <col min="6" max="6" width="13.140625" customWidth="1"/>
  </cols>
  <sheetData>
    <row r="2" spans="2:6" ht="15.75" thickBot="1" x14ac:dyDescent="0.3"/>
    <row r="3" spans="2:6" ht="15.75" thickBot="1" x14ac:dyDescent="0.3">
      <c r="B3" s="31"/>
      <c r="C3" s="32" t="s">
        <v>25</v>
      </c>
      <c r="D3" s="1"/>
      <c r="E3" s="2"/>
      <c r="F3" s="3"/>
    </row>
    <row r="4" spans="2:6" ht="15.75" x14ac:dyDescent="0.3">
      <c r="B4" s="33" t="s">
        <v>0</v>
      </c>
      <c r="C4" s="34" t="s">
        <v>27</v>
      </c>
      <c r="D4" s="4"/>
      <c r="E4" s="42"/>
      <c r="F4" s="5"/>
    </row>
    <row r="5" spans="2:6" ht="15.75" x14ac:dyDescent="0.3">
      <c r="B5" s="35" t="s">
        <v>1</v>
      </c>
      <c r="C5" s="36" t="s">
        <v>24</v>
      </c>
      <c r="D5" s="6"/>
      <c r="E5" s="48" t="s">
        <v>23</v>
      </c>
      <c r="F5" s="7"/>
    </row>
    <row r="6" spans="2:6" ht="15.75" x14ac:dyDescent="0.3">
      <c r="B6" s="35" t="s">
        <v>2</v>
      </c>
      <c r="C6" s="37"/>
      <c r="D6" s="8"/>
      <c r="E6" s="53" t="s">
        <v>40</v>
      </c>
      <c r="F6" s="7"/>
    </row>
    <row r="7" spans="2:6" ht="15.75" x14ac:dyDescent="0.3">
      <c r="B7" s="35" t="s">
        <v>3</v>
      </c>
      <c r="C7" s="37"/>
      <c r="D7" s="4"/>
      <c r="E7" s="10"/>
      <c r="F7" s="7"/>
    </row>
    <row r="8" spans="2:6" ht="15.75" x14ac:dyDescent="0.3">
      <c r="B8" s="35" t="s">
        <v>4</v>
      </c>
      <c r="C8" s="37">
        <v>110322</v>
      </c>
      <c r="D8" s="4"/>
      <c r="E8" s="7"/>
      <c r="F8" s="7"/>
    </row>
    <row r="9" spans="2:6" ht="15.75" x14ac:dyDescent="0.3">
      <c r="B9" s="15" t="s">
        <v>5</v>
      </c>
      <c r="C9" s="16">
        <v>1</v>
      </c>
      <c r="D9" s="4"/>
      <c r="E9" s="7"/>
      <c r="F9" s="7"/>
    </row>
    <row r="10" spans="2:6" ht="15.75" x14ac:dyDescent="0.3">
      <c r="B10" s="38" t="s">
        <v>6</v>
      </c>
      <c r="C10" s="39">
        <v>7064</v>
      </c>
      <c r="D10" s="4"/>
      <c r="E10" s="11"/>
      <c r="F10" s="7"/>
    </row>
    <row r="11" spans="2:6" ht="15.75" x14ac:dyDescent="0.3">
      <c r="B11" s="38" t="s">
        <v>7</v>
      </c>
      <c r="C11" s="39"/>
      <c r="D11" s="4"/>
      <c r="E11" s="11"/>
      <c r="F11" s="7"/>
    </row>
    <row r="12" spans="2:6" ht="16.5" thickBot="1" x14ac:dyDescent="0.35">
      <c r="B12" s="38" t="s">
        <v>8</v>
      </c>
      <c r="C12" s="39"/>
      <c r="D12" s="4"/>
      <c r="E12" s="11"/>
      <c r="F12" s="12"/>
    </row>
    <row r="13" spans="2:6" ht="15.75" thickBot="1" x14ac:dyDescent="0.3">
      <c r="B13" s="17" t="s">
        <v>9</v>
      </c>
      <c r="C13" s="17" t="s">
        <v>10</v>
      </c>
      <c r="D13" s="17" t="s">
        <v>11</v>
      </c>
      <c r="E13" s="18" t="s">
        <v>12</v>
      </c>
      <c r="F13" s="17" t="s">
        <v>13</v>
      </c>
    </row>
    <row r="14" spans="2:6" ht="15.75" x14ac:dyDescent="0.3">
      <c r="B14" s="20"/>
      <c r="C14" s="21" t="s">
        <v>20</v>
      </c>
      <c r="D14" s="22"/>
      <c r="E14" s="23"/>
      <c r="F14" s="24"/>
    </row>
    <row r="15" spans="2:6" ht="15.75" x14ac:dyDescent="0.3">
      <c r="B15" s="43"/>
      <c r="C15" s="44" t="s">
        <v>35</v>
      </c>
      <c r="D15" s="45"/>
      <c r="E15" s="46"/>
      <c r="F15" s="47"/>
    </row>
    <row r="16" spans="2:6" ht="16.5" customHeight="1" x14ac:dyDescent="0.3">
      <c r="B16" s="43">
        <v>3200000000</v>
      </c>
      <c r="C16" s="44" t="s">
        <v>21</v>
      </c>
      <c r="D16" s="45">
        <v>1</v>
      </c>
      <c r="E16" s="46">
        <v>339940</v>
      </c>
      <c r="F16" s="47">
        <f>E16</f>
        <v>339940</v>
      </c>
    </row>
    <row r="17" spans="2:6" ht="14.25" customHeight="1" thickBot="1" x14ac:dyDescent="0.35">
      <c r="B17" s="29"/>
      <c r="C17" s="28"/>
      <c r="D17" s="26"/>
      <c r="E17" s="27" t="s">
        <v>14</v>
      </c>
      <c r="F17" s="30">
        <f>F16</f>
        <v>339940</v>
      </c>
    </row>
    <row r="18" spans="2:6" ht="13.5" customHeight="1" x14ac:dyDescent="0.25"/>
    <row r="19" spans="2:6" ht="15.75" thickBot="1" x14ac:dyDescent="0.3"/>
    <row r="20" spans="2:6" ht="15.75" thickBot="1" x14ac:dyDescent="0.3">
      <c r="B20" s="31"/>
      <c r="C20" s="32" t="s">
        <v>26</v>
      </c>
      <c r="D20" s="1"/>
      <c r="E20" s="2"/>
      <c r="F20" s="3"/>
    </row>
    <row r="21" spans="2:6" ht="15.75" x14ac:dyDescent="0.3">
      <c r="B21" s="33" t="s">
        <v>0</v>
      </c>
      <c r="C21" s="34" t="s">
        <v>17</v>
      </c>
      <c r="D21" s="4"/>
      <c r="E21" s="42"/>
      <c r="F21" s="5"/>
    </row>
    <row r="22" spans="2:6" ht="15.75" x14ac:dyDescent="0.3">
      <c r="B22" s="35" t="s">
        <v>1</v>
      </c>
      <c r="C22" s="36" t="s">
        <v>29</v>
      </c>
      <c r="D22" s="6"/>
      <c r="E22" s="48" t="s">
        <v>23</v>
      </c>
      <c r="F22" s="7"/>
    </row>
    <row r="23" spans="2:6" ht="15.75" x14ac:dyDescent="0.3">
      <c r="B23" s="35" t="s">
        <v>2</v>
      </c>
      <c r="C23" s="37" t="s">
        <v>30</v>
      </c>
      <c r="D23" s="8"/>
      <c r="E23" s="53" t="s">
        <v>39</v>
      </c>
      <c r="F23" s="7"/>
    </row>
    <row r="24" spans="2:6" ht="15.75" x14ac:dyDescent="0.3">
      <c r="B24" s="35" t="s">
        <v>3</v>
      </c>
      <c r="C24" s="37"/>
      <c r="D24" s="4"/>
      <c r="E24" s="10"/>
      <c r="F24" s="7"/>
    </row>
    <row r="25" spans="2:6" ht="15.75" x14ac:dyDescent="0.3">
      <c r="B25" s="35" t="s">
        <v>4</v>
      </c>
      <c r="C25" s="37">
        <v>110918</v>
      </c>
      <c r="D25" s="4"/>
      <c r="E25" s="7"/>
      <c r="F25" s="7"/>
    </row>
    <row r="26" spans="2:6" ht="15.75" x14ac:dyDescent="0.3">
      <c r="B26" s="15" t="s">
        <v>5</v>
      </c>
      <c r="C26" s="16">
        <v>1</v>
      </c>
      <c r="D26" s="4"/>
      <c r="E26" s="7"/>
      <c r="F26" s="7"/>
    </row>
    <row r="27" spans="2:6" ht="15.75" x14ac:dyDescent="0.3">
      <c r="B27" s="38" t="s">
        <v>6</v>
      </c>
      <c r="C27" s="39"/>
      <c r="D27" s="4"/>
      <c r="E27" s="11"/>
      <c r="F27" s="7"/>
    </row>
    <row r="28" spans="2:6" ht="15.75" x14ac:dyDescent="0.3">
      <c r="B28" s="38" t="s">
        <v>7</v>
      </c>
      <c r="C28" s="39"/>
      <c r="D28" s="4"/>
      <c r="E28" s="11"/>
      <c r="F28" s="7"/>
    </row>
    <row r="29" spans="2:6" ht="16.5" thickBot="1" x14ac:dyDescent="0.35">
      <c r="B29" s="38" t="s">
        <v>8</v>
      </c>
      <c r="C29" s="39"/>
      <c r="D29" s="4"/>
      <c r="E29" s="11"/>
      <c r="F29" s="12"/>
    </row>
    <row r="30" spans="2:6" ht="15.75" thickBot="1" x14ac:dyDescent="0.3">
      <c r="B30" s="17" t="s">
        <v>9</v>
      </c>
      <c r="C30" s="17" t="s">
        <v>10</v>
      </c>
      <c r="D30" s="17" t="s">
        <v>11</v>
      </c>
      <c r="E30" s="18" t="s">
        <v>12</v>
      </c>
      <c r="F30" s="17" t="s">
        <v>13</v>
      </c>
    </row>
    <row r="31" spans="2:6" ht="15.75" x14ac:dyDescent="0.3">
      <c r="B31" s="20"/>
      <c r="C31" s="21"/>
      <c r="D31" s="22"/>
      <c r="E31" s="23"/>
      <c r="F31" s="24"/>
    </row>
    <row r="32" spans="2:6" ht="15.75" x14ac:dyDescent="0.3">
      <c r="B32" s="43">
        <v>3200000000</v>
      </c>
      <c r="C32" s="19" t="s">
        <v>28</v>
      </c>
      <c r="D32" s="40">
        <v>1</v>
      </c>
      <c r="E32" s="41">
        <v>156470</v>
      </c>
      <c r="F32" s="25">
        <f>+D32*E32</f>
        <v>156470</v>
      </c>
    </row>
    <row r="33" spans="2:6" ht="16.5" thickBot="1" x14ac:dyDescent="0.35">
      <c r="B33" s="43"/>
      <c r="C33" s="28"/>
      <c r="D33" s="26"/>
      <c r="E33" s="27" t="s">
        <v>14</v>
      </c>
      <c r="F33" s="30">
        <f>SUM(F31:F32)</f>
        <v>156470</v>
      </c>
    </row>
    <row r="35" spans="2:6" ht="15.75" thickBot="1" x14ac:dyDescent="0.3"/>
    <row r="36" spans="2:6" ht="15.75" thickBot="1" x14ac:dyDescent="0.3">
      <c r="B36" s="31"/>
      <c r="C36" s="32" t="s">
        <v>31</v>
      </c>
      <c r="D36" s="1"/>
      <c r="E36" s="2"/>
      <c r="F36" s="3"/>
    </row>
    <row r="37" spans="2:6" ht="15.75" x14ac:dyDescent="0.3">
      <c r="B37" s="33" t="s">
        <v>0</v>
      </c>
      <c r="C37" s="34" t="s">
        <v>32</v>
      </c>
      <c r="D37" s="4"/>
      <c r="E37" s="42"/>
      <c r="F37" s="5"/>
    </row>
    <row r="38" spans="2:6" ht="15.75" x14ac:dyDescent="0.3">
      <c r="B38" s="35" t="s">
        <v>1</v>
      </c>
      <c r="C38" s="36" t="s">
        <v>33</v>
      </c>
      <c r="D38" s="6"/>
      <c r="E38" s="48" t="s">
        <v>23</v>
      </c>
      <c r="F38" s="7"/>
    </row>
    <row r="39" spans="2:6" ht="15.75" x14ac:dyDescent="0.3">
      <c r="B39" s="35" t="s">
        <v>2</v>
      </c>
      <c r="C39" s="37" t="s">
        <v>30</v>
      </c>
      <c r="D39" s="8"/>
      <c r="E39" s="53" t="s">
        <v>41</v>
      </c>
      <c r="F39" s="7"/>
    </row>
    <row r="40" spans="2:6" ht="15.75" x14ac:dyDescent="0.3">
      <c r="B40" s="35" t="s">
        <v>3</v>
      </c>
      <c r="C40" s="37"/>
      <c r="D40" s="4"/>
      <c r="E40" s="10"/>
      <c r="F40" s="7"/>
    </row>
    <row r="41" spans="2:6" ht="15.75" x14ac:dyDescent="0.3">
      <c r="B41" s="35" t="s">
        <v>4</v>
      </c>
      <c r="C41" s="37">
        <v>973</v>
      </c>
      <c r="D41" s="4"/>
      <c r="E41" s="7"/>
      <c r="F41" s="7"/>
    </row>
    <row r="42" spans="2:6" ht="15.75" x14ac:dyDescent="0.3">
      <c r="B42" s="15" t="s">
        <v>5</v>
      </c>
      <c r="C42" s="16">
        <v>1</v>
      </c>
      <c r="D42" s="4"/>
      <c r="E42" s="7"/>
      <c r="F42" s="7"/>
    </row>
    <row r="43" spans="2:6" ht="15.75" x14ac:dyDescent="0.3">
      <c r="B43" s="38" t="s">
        <v>6</v>
      </c>
      <c r="C43" s="39"/>
      <c r="D43" s="4"/>
      <c r="E43" s="11"/>
      <c r="F43" s="7"/>
    </row>
    <row r="44" spans="2:6" ht="15.75" x14ac:dyDescent="0.3">
      <c r="B44" s="38" t="s">
        <v>7</v>
      </c>
      <c r="C44" s="39"/>
      <c r="D44" s="4"/>
      <c r="E44" s="11"/>
      <c r="F44" s="7"/>
    </row>
    <row r="45" spans="2:6" ht="16.5" thickBot="1" x14ac:dyDescent="0.35">
      <c r="B45" s="38" t="s">
        <v>8</v>
      </c>
      <c r="C45" s="39"/>
      <c r="D45" s="4"/>
      <c r="E45" s="11"/>
      <c r="F45" s="12"/>
    </row>
    <row r="46" spans="2:6" ht="15.75" thickBot="1" x14ac:dyDescent="0.3">
      <c r="B46" s="17" t="s">
        <v>9</v>
      </c>
      <c r="C46" s="17" t="s">
        <v>10</v>
      </c>
      <c r="D46" s="17" t="s">
        <v>11</v>
      </c>
      <c r="E46" s="18" t="s">
        <v>12</v>
      </c>
      <c r="F46" s="17" t="s">
        <v>13</v>
      </c>
    </row>
    <row r="47" spans="2:6" ht="15.75" x14ac:dyDescent="0.3">
      <c r="B47" s="20"/>
      <c r="C47" s="21"/>
      <c r="D47" s="22"/>
      <c r="E47" s="23"/>
      <c r="F47" s="24"/>
    </row>
    <row r="48" spans="2:6" ht="15.75" x14ac:dyDescent="0.3">
      <c r="B48" s="43">
        <v>111</v>
      </c>
      <c r="C48" s="19" t="s">
        <v>34</v>
      </c>
      <c r="D48" s="40">
        <v>1</v>
      </c>
      <c r="E48" s="41">
        <v>250000</v>
      </c>
      <c r="F48" s="25">
        <f>+D48*E48</f>
        <v>250000</v>
      </c>
    </row>
    <row r="49" spans="2:6" ht="16.5" thickBot="1" x14ac:dyDescent="0.35">
      <c r="B49" s="43"/>
      <c r="C49" s="28"/>
      <c r="D49" s="26"/>
      <c r="E49" s="27" t="s">
        <v>14</v>
      </c>
      <c r="F49" s="30">
        <f>SUM(F47:F48)</f>
        <v>250000</v>
      </c>
    </row>
    <row r="53" spans="2:6" ht="15.75" x14ac:dyDescent="0.25">
      <c r="E53" s="14" t="s">
        <v>16</v>
      </c>
      <c r="F53" s="13">
        <f>F33+F17+F49</f>
        <v>746410</v>
      </c>
    </row>
  </sheetData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0"/>
  <sheetViews>
    <sheetView topLeftCell="A85" workbookViewId="0">
      <selection activeCell="H24" sqref="H24"/>
    </sheetView>
  </sheetViews>
  <sheetFormatPr baseColWidth="10" defaultRowHeight="15" x14ac:dyDescent="0.25"/>
  <cols>
    <col min="2" max="2" width="35.5703125" customWidth="1"/>
    <col min="3" max="3" width="39.140625" customWidth="1"/>
    <col min="4" max="4" width="13.7109375" customWidth="1"/>
    <col min="5" max="5" width="14.5703125" customWidth="1"/>
    <col min="6" max="6" width="15.28515625" customWidth="1"/>
  </cols>
  <sheetData>
    <row r="2" spans="2:6" ht="15.75" thickBot="1" x14ac:dyDescent="0.3"/>
    <row r="3" spans="2:6" ht="15.75" thickBot="1" x14ac:dyDescent="0.3">
      <c r="B3" s="31"/>
      <c r="C3" s="32" t="s">
        <v>38</v>
      </c>
      <c r="D3" s="1"/>
      <c r="E3" s="2"/>
      <c r="F3" s="3"/>
    </row>
    <row r="4" spans="2:6" ht="15.75" x14ac:dyDescent="0.3">
      <c r="B4" s="33" t="s">
        <v>0</v>
      </c>
      <c r="C4" s="34" t="s">
        <v>17</v>
      </c>
      <c r="D4" s="4"/>
      <c r="E4" s="42"/>
      <c r="F4" s="5"/>
    </row>
    <row r="5" spans="2:6" ht="15.75" x14ac:dyDescent="0.3">
      <c r="B5" s="35" t="s">
        <v>1</v>
      </c>
      <c r="C5" s="36" t="s">
        <v>18</v>
      </c>
      <c r="D5" s="6"/>
      <c r="E5" s="48" t="s">
        <v>23</v>
      </c>
      <c r="F5" s="7"/>
    </row>
    <row r="6" spans="2:6" ht="15.75" x14ac:dyDescent="0.3">
      <c r="B6" s="35" t="s">
        <v>2</v>
      </c>
      <c r="C6" s="37"/>
      <c r="D6" s="8"/>
      <c r="E6" s="57" t="s">
        <v>55</v>
      </c>
      <c r="F6" s="7"/>
    </row>
    <row r="7" spans="2:6" ht="15.75" x14ac:dyDescent="0.3">
      <c r="B7" s="35" t="s">
        <v>3</v>
      </c>
      <c r="C7" s="37">
        <v>126929</v>
      </c>
      <c r="D7" s="4"/>
      <c r="E7" s="10"/>
      <c r="F7" s="7"/>
    </row>
    <row r="8" spans="2:6" ht="15.75" x14ac:dyDescent="0.3">
      <c r="B8" s="35" t="s">
        <v>4</v>
      </c>
      <c r="C8" s="37">
        <v>111425</v>
      </c>
      <c r="D8" s="4"/>
      <c r="E8" s="7"/>
      <c r="F8" s="7"/>
    </row>
    <row r="9" spans="2:6" ht="15.75" x14ac:dyDescent="0.3">
      <c r="B9" s="15" t="s">
        <v>5</v>
      </c>
      <c r="C9" s="16">
        <v>1</v>
      </c>
      <c r="D9" s="4"/>
      <c r="E9" s="7"/>
      <c r="F9" s="7"/>
    </row>
    <row r="10" spans="2:6" ht="15.75" x14ac:dyDescent="0.3">
      <c r="B10" s="38" t="s">
        <v>6</v>
      </c>
      <c r="C10" s="39"/>
      <c r="D10" s="4"/>
      <c r="E10" s="11"/>
      <c r="F10" s="7"/>
    </row>
    <row r="11" spans="2:6" ht="15.75" x14ac:dyDescent="0.3">
      <c r="B11" s="38" t="s">
        <v>7</v>
      </c>
      <c r="C11" s="39"/>
      <c r="D11" s="4"/>
      <c r="E11" s="11"/>
      <c r="F11" s="7"/>
    </row>
    <row r="12" spans="2:6" ht="16.5" thickBot="1" x14ac:dyDescent="0.35">
      <c r="B12" s="38" t="s">
        <v>8</v>
      </c>
      <c r="C12" s="39"/>
      <c r="D12" s="4"/>
      <c r="E12" s="11"/>
      <c r="F12" s="12"/>
    </row>
    <row r="13" spans="2:6" ht="15.75" thickBot="1" x14ac:dyDescent="0.3">
      <c r="B13" s="17" t="s">
        <v>9</v>
      </c>
      <c r="C13" s="17" t="s">
        <v>10</v>
      </c>
      <c r="D13" s="17" t="s">
        <v>11</v>
      </c>
      <c r="E13" s="18" t="s">
        <v>12</v>
      </c>
      <c r="F13" s="17" t="s">
        <v>13</v>
      </c>
    </row>
    <row r="14" spans="2:6" ht="15.75" x14ac:dyDescent="0.3">
      <c r="B14" s="20"/>
      <c r="C14" s="21"/>
      <c r="D14" s="22"/>
      <c r="E14" s="23"/>
      <c r="F14" s="24"/>
    </row>
    <row r="15" spans="2:6" ht="16.5" customHeight="1" x14ac:dyDescent="0.3">
      <c r="B15" s="43">
        <v>554012</v>
      </c>
      <c r="C15" s="19" t="s">
        <v>36</v>
      </c>
      <c r="D15" s="40">
        <v>1</v>
      </c>
      <c r="E15" s="41">
        <v>504700</v>
      </c>
      <c r="F15" s="25">
        <f>+D15*E15</f>
        <v>504700</v>
      </c>
    </row>
    <row r="16" spans="2:6" ht="16.5" customHeight="1" x14ac:dyDescent="0.3">
      <c r="B16" s="43">
        <v>3200000000</v>
      </c>
      <c r="C16" s="49" t="s">
        <v>37</v>
      </c>
      <c r="D16" s="50">
        <v>1</v>
      </c>
      <c r="E16" s="51">
        <v>168000</v>
      </c>
      <c r="F16" s="52">
        <f>E16</f>
        <v>168000</v>
      </c>
    </row>
    <row r="17" spans="2:6" ht="16.5" thickBot="1" x14ac:dyDescent="0.35">
      <c r="B17" s="43"/>
      <c r="C17" s="28"/>
      <c r="D17" s="26"/>
      <c r="E17" s="27" t="s">
        <v>14</v>
      </c>
      <c r="F17" s="30">
        <f>F16+F15</f>
        <v>672700</v>
      </c>
    </row>
    <row r="19" spans="2:6" ht="15.75" thickBot="1" x14ac:dyDescent="0.3"/>
    <row r="20" spans="2:6" ht="15.75" thickBot="1" x14ac:dyDescent="0.3">
      <c r="B20" s="31"/>
      <c r="C20" s="32" t="s">
        <v>42</v>
      </c>
      <c r="D20" s="1"/>
      <c r="E20" s="2"/>
      <c r="F20" s="3"/>
    </row>
    <row r="21" spans="2:6" ht="16.5" x14ac:dyDescent="0.3">
      <c r="B21" s="33" t="s">
        <v>0</v>
      </c>
      <c r="C21" s="34" t="s">
        <v>46</v>
      </c>
      <c r="D21" s="4"/>
      <c r="E21" s="56"/>
      <c r="F21" s="5"/>
    </row>
    <row r="22" spans="2:6" ht="15.75" x14ac:dyDescent="0.3">
      <c r="B22" s="35" t="s">
        <v>1</v>
      </c>
      <c r="C22" s="36" t="s">
        <v>43</v>
      </c>
      <c r="D22" s="6"/>
      <c r="E22" s="58" t="s">
        <v>56</v>
      </c>
      <c r="F22" s="7"/>
    </row>
    <row r="23" spans="2:6" ht="15.75" x14ac:dyDescent="0.3">
      <c r="B23" s="35" t="s">
        <v>2</v>
      </c>
      <c r="C23" s="37"/>
      <c r="D23" s="8"/>
      <c r="E23" s="59" t="s">
        <v>72</v>
      </c>
      <c r="F23" s="7"/>
    </row>
    <row r="24" spans="2:6" ht="15.75" x14ac:dyDescent="0.3">
      <c r="B24" s="35" t="s">
        <v>3</v>
      </c>
      <c r="C24" s="37"/>
      <c r="D24" s="4"/>
      <c r="E24" s="10"/>
      <c r="F24" s="7"/>
    </row>
    <row r="25" spans="2:6" ht="15.75" x14ac:dyDescent="0.3">
      <c r="B25" s="35" t="s">
        <v>4</v>
      </c>
      <c r="C25" s="37">
        <v>82208</v>
      </c>
      <c r="D25" s="4"/>
      <c r="E25" s="7"/>
      <c r="F25" s="7"/>
    </row>
    <row r="26" spans="2:6" ht="15.75" x14ac:dyDescent="0.3">
      <c r="B26" s="15" t="s">
        <v>5</v>
      </c>
      <c r="C26" s="16">
        <v>1</v>
      </c>
      <c r="D26" s="4"/>
      <c r="E26" s="7"/>
      <c r="F26" s="7"/>
    </row>
    <row r="27" spans="2:6" ht="15.75" x14ac:dyDescent="0.3">
      <c r="B27" s="38" t="s">
        <v>6</v>
      </c>
      <c r="C27" s="39"/>
      <c r="D27" s="4"/>
      <c r="E27" s="11"/>
      <c r="F27" s="7"/>
    </row>
    <row r="28" spans="2:6" ht="15.75" x14ac:dyDescent="0.3">
      <c r="B28" s="38" t="s">
        <v>7</v>
      </c>
      <c r="C28" s="39"/>
      <c r="D28" s="4"/>
      <c r="E28" s="11"/>
      <c r="F28" s="7"/>
    </row>
    <row r="29" spans="2:6" ht="16.5" thickBot="1" x14ac:dyDescent="0.35">
      <c r="B29" s="38" t="s">
        <v>8</v>
      </c>
      <c r="C29" s="39"/>
      <c r="D29" s="4"/>
      <c r="E29" s="11"/>
      <c r="F29" s="12"/>
    </row>
    <row r="30" spans="2:6" ht="15.75" thickBot="1" x14ac:dyDescent="0.3">
      <c r="B30" s="17" t="s">
        <v>9</v>
      </c>
      <c r="C30" s="17" t="s">
        <v>10</v>
      </c>
      <c r="D30" s="17" t="s">
        <v>11</v>
      </c>
      <c r="E30" s="18" t="s">
        <v>12</v>
      </c>
      <c r="F30" s="17" t="s">
        <v>13</v>
      </c>
    </row>
    <row r="31" spans="2:6" ht="15.75" x14ac:dyDescent="0.3">
      <c r="B31" s="20"/>
      <c r="C31" s="21"/>
      <c r="D31" s="22"/>
      <c r="E31" s="23"/>
      <c r="F31" s="24"/>
    </row>
    <row r="32" spans="2:6" ht="15.75" x14ac:dyDescent="0.3">
      <c r="B32" s="43">
        <v>100000014</v>
      </c>
      <c r="C32" s="19" t="s">
        <v>44</v>
      </c>
      <c r="D32" s="40">
        <v>1</v>
      </c>
      <c r="E32" s="41">
        <v>1500000</v>
      </c>
      <c r="F32" s="25">
        <v>1500000</v>
      </c>
    </row>
    <row r="33" spans="2:6" ht="16.5" thickBot="1" x14ac:dyDescent="0.35">
      <c r="B33" s="43"/>
      <c r="C33" s="28"/>
      <c r="D33" s="26"/>
      <c r="E33" s="27" t="s">
        <v>14</v>
      </c>
      <c r="F33" s="30">
        <f>F32</f>
        <v>1500000</v>
      </c>
    </row>
    <row r="35" spans="2:6" ht="15.75" thickBot="1" x14ac:dyDescent="0.3"/>
    <row r="36" spans="2:6" ht="15.75" thickBot="1" x14ac:dyDescent="0.3">
      <c r="B36" s="31"/>
      <c r="C36" s="32" t="s">
        <v>45</v>
      </c>
      <c r="D36" s="1"/>
      <c r="E36" s="2"/>
      <c r="F36" s="3"/>
    </row>
    <row r="37" spans="2:6" ht="15.75" x14ac:dyDescent="0.3">
      <c r="B37" s="33" t="s">
        <v>0</v>
      </c>
      <c r="C37" s="34" t="s">
        <v>47</v>
      </c>
      <c r="D37" s="4"/>
      <c r="E37" s="42"/>
      <c r="F37" s="5"/>
    </row>
    <row r="38" spans="2:6" ht="15.75" x14ac:dyDescent="0.3">
      <c r="B38" s="35" t="s">
        <v>1</v>
      </c>
      <c r="C38" s="36" t="s">
        <v>48</v>
      </c>
      <c r="D38" s="6"/>
      <c r="E38" s="48" t="s">
        <v>57</v>
      </c>
      <c r="F38" s="7"/>
    </row>
    <row r="39" spans="2:6" ht="15.75" x14ac:dyDescent="0.3">
      <c r="B39" s="35" t="s">
        <v>2</v>
      </c>
      <c r="C39" s="37"/>
      <c r="D39" s="8"/>
      <c r="E39" s="9"/>
      <c r="F39" s="7"/>
    </row>
    <row r="40" spans="2:6" ht="15.75" x14ac:dyDescent="0.3">
      <c r="B40" s="35" t="s">
        <v>3</v>
      </c>
      <c r="C40" s="37"/>
      <c r="D40" s="4"/>
      <c r="E40" s="10"/>
      <c r="F40" s="7"/>
    </row>
    <row r="41" spans="2:6" ht="15.75" x14ac:dyDescent="0.3">
      <c r="B41" s="35" t="s">
        <v>4</v>
      </c>
      <c r="C41" s="37" t="s">
        <v>49</v>
      </c>
      <c r="D41" s="4"/>
      <c r="E41" s="7"/>
      <c r="F41" s="7"/>
    </row>
    <row r="42" spans="2:6" ht="15.75" x14ac:dyDescent="0.3">
      <c r="B42" s="15" t="s">
        <v>5</v>
      </c>
      <c r="C42" s="16"/>
      <c r="D42" s="4"/>
      <c r="E42" s="7"/>
      <c r="F42" s="7"/>
    </row>
    <row r="43" spans="2:6" ht="15.75" x14ac:dyDescent="0.3">
      <c r="B43" s="38" t="s">
        <v>6</v>
      </c>
      <c r="C43" s="39"/>
      <c r="D43" s="4"/>
      <c r="E43" s="11"/>
      <c r="F43" s="7"/>
    </row>
    <row r="44" spans="2:6" ht="15.75" x14ac:dyDescent="0.3">
      <c r="B44" s="38" t="s">
        <v>7</v>
      </c>
      <c r="C44" s="39"/>
      <c r="D44" s="4"/>
      <c r="E44" s="11"/>
      <c r="F44" s="7"/>
    </row>
    <row r="45" spans="2:6" ht="16.5" thickBot="1" x14ac:dyDescent="0.35">
      <c r="B45" s="38" t="s">
        <v>8</v>
      </c>
      <c r="C45" s="39"/>
      <c r="D45" s="4"/>
      <c r="E45" s="11"/>
      <c r="F45" s="12"/>
    </row>
    <row r="46" spans="2:6" ht="15.75" thickBot="1" x14ac:dyDescent="0.3">
      <c r="B46" s="17" t="s">
        <v>9</v>
      </c>
      <c r="C46" s="17" t="s">
        <v>10</v>
      </c>
      <c r="D46" s="17" t="s">
        <v>11</v>
      </c>
      <c r="E46" s="18" t="s">
        <v>12</v>
      </c>
      <c r="F46" s="17" t="s">
        <v>13</v>
      </c>
    </row>
    <row r="47" spans="2:6" ht="15.75" x14ac:dyDescent="0.3">
      <c r="B47" s="20"/>
      <c r="C47" s="21"/>
      <c r="D47" s="22"/>
      <c r="E47" s="23"/>
      <c r="F47" s="24"/>
    </row>
    <row r="48" spans="2:6" ht="15.75" x14ac:dyDescent="0.3">
      <c r="B48" s="43">
        <v>553600</v>
      </c>
      <c r="C48" s="44" t="s">
        <v>50</v>
      </c>
      <c r="D48" s="45">
        <v>1</v>
      </c>
      <c r="E48" s="46">
        <v>1700000</v>
      </c>
      <c r="F48" s="47">
        <f>E48*D48</f>
        <v>1700000</v>
      </c>
    </row>
    <row r="49" spans="2:6" ht="15.75" x14ac:dyDescent="0.3">
      <c r="B49" s="43">
        <v>272051</v>
      </c>
      <c r="C49" s="44" t="s">
        <v>51</v>
      </c>
      <c r="D49" s="45">
        <v>1</v>
      </c>
      <c r="E49" s="46">
        <v>200000</v>
      </c>
      <c r="F49" s="47">
        <f>E49*D49</f>
        <v>200000</v>
      </c>
    </row>
    <row r="50" spans="2:6" ht="15.75" x14ac:dyDescent="0.3">
      <c r="B50" s="43">
        <v>283661</v>
      </c>
      <c r="C50" s="19" t="s">
        <v>52</v>
      </c>
      <c r="D50" s="40">
        <v>1</v>
      </c>
      <c r="E50" s="41">
        <v>240000</v>
      </c>
      <c r="F50" s="25">
        <f>E50*D50</f>
        <v>240000</v>
      </c>
    </row>
    <row r="51" spans="2:6" ht="15.75" x14ac:dyDescent="0.3">
      <c r="B51" s="43">
        <v>550316</v>
      </c>
      <c r="C51" s="49" t="s">
        <v>53</v>
      </c>
      <c r="D51" s="50">
        <v>1</v>
      </c>
      <c r="E51" s="51">
        <v>150000</v>
      </c>
      <c r="F51" s="52">
        <f>E51*D51</f>
        <v>150000</v>
      </c>
    </row>
    <row r="52" spans="2:6" ht="15.75" x14ac:dyDescent="0.3">
      <c r="B52" s="43">
        <v>28325</v>
      </c>
      <c r="C52" s="49" t="s">
        <v>54</v>
      </c>
      <c r="D52" s="50">
        <v>1</v>
      </c>
      <c r="E52" s="51">
        <v>100000</v>
      </c>
      <c r="F52" s="52">
        <f>E52*D52</f>
        <v>100000</v>
      </c>
    </row>
    <row r="53" spans="2:6" ht="15.75" x14ac:dyDescent="0.3">
      <c r="B53" s="43"/>
      <c r="C53" s="49"/>
      <c r="D53" s="50"/>
      <c r="E53" s="51"/>
      <c r="F53" s="52"/>
    </row>
    <row r="54" spans="2:6" ht="16.5" thickBot="1" x14ac:dyDescent="0.35">
      <c r="B54" s="43"/>
      <c r="C54" s="28"/>
      <c r="D54" s="26"/>
      <c r="E54" s="27" t="s">
        <v>14</v>
      </c>
      <c r="F54" s="30">
        <f>SUM(F48:F53)</f>
        <v>2390000</v>
      </c>
    </row>
    <row r="56" spans="2:6" ht="15.75" thickBot="1" x14ac:dyDescent="0.3"/>
    <row r="57" spans="2:6" ht="15.75" thickBot="1" x14ac:dyDescent="0.3">
      <c r="B57" s="31"/>
      <c r="C57" s="32" t="s">
        <v>71</v>
      </c>
      <c r="D57" s="1"/>
      <c r="E57" s="2"/>
      <c r="F57" s="3"/>
    </row>
    <row r="58" spans="2:6" ht="16.5" thickBot="1" x14ac:dyDescent="0.35">
      <c r="B58" s="33" t="s">
        <v>0</v>
      </c>
      <c r="C58" s="37" t="s">
        <v>59</v>
      </c>
      <c r="D58" s="4"/>
      <c r="E58" s="42"/>
      <c r="F58" s="5"/>
    </row>
    <row r="59" spans="2:6" ht="15.75" x14ac:dyDescent="0.3">
      <c r="B59" s="35" t="s">
        <v>1</v>
      </c>
      <c r="C59" s="34" t="s">
        <v>58</v>
      </c>
      <c r="D59" s="6"/>
      <c r="E59" s="48" t="s">
        <v>57</v>
      </c>
      <c r="F59" s="7"/>
    </row>
    <row r="60" spans="2:6" ht="15.75" x14ac:dyDescent="0.3">
      <c r="B60" s="35" t="s">
        <v>2</v>
      </c>
      <c r="C60" s="37"/>
      <c r="D60" s="8"/>
      <c r="E60" s="9"/>
      <c r="F60" s="7"/>
    </row>
    <row r="61" spans="2:6" ht="15.75" x14ac:dyDescent="0.3">
      <c r="B61" s="35" t="s">
        <v>3</v>
      </c>
      <c r="C61" s="37"/>
      <c r="D61" s="4"/>
      <c r="E61" s="10"/>
      <c r="F61" s="7"/>
    </row>
    <row r="62" spans="2:6" ht="15.75" x14ac:dyDescent="0.3">
      <c r="B62" s="35" t="s">
        <v>4</v>
      </c>
      <c r="C62" s="37" t="s">
        <v>60</v>
      </c>
      <c r="D62" s="4"/>
      <c r="E62" s="7"/>
      <c r="F62" s="7"/>
    </row>
    <row r="63" spans="2:6" ht="15.75" x14ac:dyDescent="0.3">
      <c r="B63" s="15" t="s">
        <v>5</v>
      </c>
      <c r="C63" s="16"/>
      <c r="D63" s="4"/>
      <c r="E63" s="7"/>
      <c r="F63" s="7"/>
    </row>
    <row r="64" spans="2:6" ht="15.75" x14ac:dyDescent="0.3">
      <c r="B64" s="38" t="s">
        <v>6</v>
      </c>
      <c r="C64" s="39"/>
      <c r="D64" s="4"/>
      <c r="E64" s="11"/>
      <c r="F64" s="7"/>
    </row>
    <row r="65" spans="2:6" ht="15.75" x14ac:dyDescent="0.3">
      <c r="B65" s="38" t="s">
        <v>7</v>
      </c>
      <c r="C65" s="39"/>
      <c r="D65" s="4"/>
      <c r="E65" s="11"/>
      <c r="F65" s="7"/>
    </row>
    <row r="66" spans="2:6" ht="16.5" thickBot="1" x14ac:dyDescent="0.35">
      <c r="B66" s="38" t="s">
        <v>8</v>
      </c>
      <c r="C66" s="39"/>
      <c r="D66" s="4"/>
      <c r="E66" s="11"/>
      <c r="F66" s="12"/>
    </row>
    <row r="67" spans="2:6" ht="15.75" thickBot="1" x14ac:dyDescent="0.3">
      <c r="B67" s="17" t="s">
        <v>9</v>
      </c>
      <c r="C67" s="17" t="s">
        <v>10</v>
      </c>
      <c r="D67" s="17" t="s">
        <v>11</v>
      </c>
      <c r="E67" s="18" t="s">
        <v>12</v>
      </c>
      <c r="F67" s="17" t="s">
        <v>13</v>
      </c>
    </row>
    <row r="68" spans="2:6" ht="15.75" x14ac:dyDescent="0.3">
      <c r="B68" s="20"/>
      <c r="C68" s="21"/>
      <c r="D68" s="22"/>
      <c r="E68" s="23"/>
      <c r="F68" s="24"/>
    </row>
    <row r="69" spans="2:6" ht="15.75" x14ac:dyDescent="0.3">
      <c r="B69" s="43">
        <v>553600</v>
      </c>
      <c r="C69" s="44" t="s">
        <v>50</v>
      </c>
      <c r="D69" s="45">
        <v>1</v>
      </c>
      <c r="E69" s="46">
        <v>1600000</v>
      </c>
      <c r="F69" s="47">
        <f t="shared" ref="F69:F85" si="0">E69*D69</f>
        <v>1600000</v>
      </c>
    </row>
    <row r="70" spans="2:6" ht="15.75" x14ac:dyDescent="0.3">
      <c r="B70" s="43">
        <v>28466</v>
      </c>
      <c r="C70" s="44" t="s">
        <v>61</v>
      </c>
      <c r="D70" s="45">
        <v>1</v>
      </c>
      <c r="E70" s="46">
        <v>590000</v>
      </c>
      <c r="F70" s="47">
        <f t="shared" si="0"/>
        <v>590000</v>
      </c>
    </row>
    <row r="71" spans="2:6" ht="15.75" x14ac:dyDescent="0.3">
      <c r="B71" s="43">
        <v>284631</v>
      </c>
      <c r="C71" s="19" t="s">
        <v>52</v>
      </c>
      <c r="D71" s="40">
        <v>1</v>
      </c>
      <c r="E71" s="41">
        <v>240000</v>
      </c>
      <c r="F71" s="25">
        <f t="shared" si="0"/>
        <v>240000</v>
      </c>
    </row>
    <row r="72" spans="2:6" ht="15.75" x14ac:dyDescent="0.3">
      <c r="B72" s="43">
        <v>550316</v>
      </c>
      <c r="C72" s="49" t="s">
        <v>53</v>
      </c>
      <c r="D72" s="50">
        <v>1</v>
      </c>
      <c r="E72" s="51">
        <v>150000</v>
      </c>
      <c r="F72" s="52">
        <f t="shared" si="0"/>
        <v>150000</v>
      </c>
    </row>
    <row r="73" spans="2:6" ht="15.75" x14ac:dyDescent="0.3">
      <c r="B73" s="43">
        <v>272152</v>
      </c>
      <c r="C73" s="49" t="s">
        <v>61</v>
      </c>
      <c r="D73" s="50">
        <v>2</v>
      </c>
      <c r="E73" s="51">
        <v>190000</v>
      </c>
      <c r="F73" s="52">
        <f t="shared" si="0"/>
        <v>380000</v>
      </c>
    </row>
    <row r="74" spans="2:6" ht="15.75" x14ac:dyDescent="0.3">
      <c r="B74" s="43">
        <v>11340</v>
      </c>
      <c r="C74" s="49" t="s">
        <v>62</v>
      </c>
      <c r="D74" s="50">
        <v>1</v>
      </c>
      <c r="E74" s="51">
        <v>370000</v>
      </c>
      <c r="F74" s="52">
        <f t="shared" si="0"/>
        <v>370000</v>
      </c>
    </row>
    <row r="75" spans="2:6" ht="15.75" x14ac:dyDescent="0.3">
      <c r="B75" s="43">
        <v>28325</v>
      </c>
      <c r="C75" s="49" t="s">
        <v>63</v>
      </c>
      <c r="D75" s="50">
        <v>1</v>
      </c>
      <c r="E75" s="51">
        <v>100000</v>
      </c>
      <c r="F75" s="52">
        <f t="shared" si="0"/>
        <v>100000</v>
      </c>
    </row>
    <row r="76" spans="2:6" ht="15.75" x14ac:dyDescent="0.3">
      <c r="B76" s="43">
        <v>552531</v>
      </c>
      <c r="C76" s="49" t="s">
        <v>64</v>
      </c>
      <c r="D76" s="50">
        <v>1</v>
      </c>
      <c r="E76" s="51">
        <v>20000</v>
      </c>
      <c r="F76" s="52">
        <f t="shared" si="0"/>
        <v>20000</v>
      </c>
    </row>
    <row r="77" spans="2:6" ht="15.75" x14ac:dyDescent="0.3">
      <c r="B77" s="43">
        <v>552014</v>
      </c>
      <c r="C77" s="49" t="s">
        <v>65</v>
      </c>
      <c r="D77" s="50">
        <v>1</v>
      </c>
      <c r="E77" s="51">
        <v>8356000</v>
      </c>
      <c r="F77" s="52">
        <f t="shared" si="0"/>
        <v>8356000</v>
      </c>
    </row>
    <row r="78" spans="2:6" ht="15.75" x14ac:dyDescent="0.3">
      <c r="B78" s="43">
        <v>550316</v>
      </c>
      <c r="C78" s="49" t="s">
        <v>66</v>
      </c>
      <c r="D78" s="50">
        <v>1</v>
      </c>
      <c r="E78" s="51">
        <v>150000</v>
      </c>
      <c r="F78" s="52">
        <f t="shared" si="0"/>
        <v>150000</v>
      </c>
    </row>
    <row r="79" spans="2:6" ht="15.75" x14ac:dyDescent="0.3">
      <c r="B79" s="43">
        <v>550057</v>
      </c>
      <c r="C79" s="49" t="s">
        <v>67</v>
      </c>
      <c r="D79" s="50">
        <v>1</v>
      </c>
      <c r="E79" s="51">
        <v>250000</v>
      </c>
      <c r="F79" s="52">
        <f t="shared" si="0"/>
        <v>250000</v>
      </c>
    </row>
    <row r="80" spans="2:6" ht="15.75" x14ac:dyDescent="0.3">
      <c r="B80" s="43">
        <v>550448</v>
      </c>
      <c r="C80" s="49" t="s">
        <v>68</v>
      </c>
      <c r="D80" s="50">
        <v>4</v>
      </c>
      <c r="E80" s="51">
        <v>4000</v>
      </c>
      <c r="F80" s="52">
        <f t="shared" si="0"/>
        <v>16000</v>
      </c>
    </row>
    <row r="81" spans="2:6" ht="15.75" x14ac:dyDescent="0.3">
      <c r="B81" s="43">
        <v>554903</v>
      </c>
      <c r="C81" s="49" t="s">
        <v>69</v>
      </c>
      <c r="D81" s="50">
        <v>1</v>
      </c>
      <c r="E81" s="51">
        <v>80000</v>
      </c>
      <c r="F81" s="52">
        <f t="shared" si="0"/>
        <v>80000</v>
      </c>
    </row>
    <row r="82" spans="2:6" ht="15.75" x14ac:dyDescent="0.3">
      <c r="B82" s="43">
        <v>283121</v>
      </c>
      <c r="C82" s="49" t="s">
        <v>61</v>
      </c>
      <c r="D82" s="50">
        <v>1</v>
      </c>
      <c r="E82" s="51">
        <v>240000</v>
      </c>
      <c r="F82" s="52">
        <f t="shared" si="0"/>
        <v>240000</v>
      </c>
    </row>
    <row r="83" spans="2:6" ht="15.75" x14ac:dyDescent="0.3">
      <c r="B83" s="43">
        <v>28463</v>
      </c>
      <c r="C83" s="49" t="s">
        <v>70</v>
      </c>
      <c r="D83" s="50">
        <v>1</v>
      </c>
      <c r="E83" s="51">
        <v>290000</v>
      </c>
      <c r="F83" s="52">
        <f t="shared" si="0"/>
        <v>290000</v>
      </c>
    </row>
    <row r="84" spans="2:6" ht="15.75" x14ac:dyDescent="0.3">
      <c r="B84" s="43">
        <v>295051</v>
      </c>
      <c r="C84" s="49" t="s">
        <v>61</v>
      </c>
      <c r="D84" s="50">
        <v>1</v>
      </c>
      <c r="E84" s="51">
        <v>298000</v>
      </c>
      <c r="F84" s="52">
        <f t="shared" si="0"/>
        <v>298000</v>
      </c>
    </row>
    <row r="85" spans="2:6" ht="15.75" x14ac:dyDescent="0.3">
      <c r="B85" s="43">
        <v>272153</v>
      </c>
      <c r="C85" s="49" t="s">
        <v>61</v>
      </c>
      <c r="D85" s="50">
        <v>1</v>
      </c>
      <c r="E85" s="51">
        <v>270000</v>
      </c>
      <c r="F85" s="52">
        <f t="shared" si="0"/>
        <v>270000</v>
      </c>
    </row>
    <row r="86" spans="2:6" ht="15.75" x14ac:dyDescent="0.3">
      <c r="B86" s="43"/>
      <c r="C86" s="49"/>
      <c r="D86" s="50"/>
      <c r="E86" s="51"/>
      <c r="F86" s="52"/>
    </row>
    <row r="87" spans="2:6" ht="16.5" thickBot="1" x14ac:dyDescent="0.35">
      <c r="B87" s="43"/>
      <c r="C87" s="28"/>
      <c r="D87" s="26"/>
      <c r="E87" s="27" t="s">
        <v>14</v>
      </c>
      <c r="F87" s="30">
        <f>SUM(F69:F86)</f>
        <v>13400000</v>
      </c>
    </row>
    <row r="90" spans="2:6" x14ac:dyDescent="0.25">
      <c r="E90" s="54" t="s">
        <v>16</v>
      </c>
      <c r="F90" s="55">
        <f>F54+F33+F17+F87</f>
        <v>17962700</v>
      </c>
    </row>
  </sheetData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82"/>
  <sheetViews>
    <sheetView topLeftCell="A22" workbookViewId="0">
      <selection activeCell="H5" sqref="H5"/>
    </sheetView>
  </sheetViews>
  <sheetFormatPr baseColWidth="10" defaultRowHeight="15" x14ac:dyDescent="0.25"/>
  <cols>
    <col min="2" max="2" width="31.7109375" customWidth="1"/>
    <col min="3" max="3" width="40" customWidth="1"/>
    <col min="4" max="4" width="10.42578125" customWidth="1"/>
    <col min="5" max="5" width="14.85546875" customWidth="1"/>
    <col min="6" max="6" width="14.28515625" customWidth="1"/>
  </cols>
  <sheetData>
    <row r="3" spans="2:7" s="61" customFormat="1" ht="15" customHeight="1" thickBot="1" x14ac:dyDescent="0.3"/>
    <row r="4" spans="2:7" ht="15.75" thickBot="1" x14ac:dyDescent="0.3">
      <c r="B4" s="78"/>
      <c r="C4" s="79" t="s">
        <v>15</v>
      </c>
      <c r="D4" s="160"/>
      <c r="E4" s="161"/>
      <c r="F4" s="76"/>
    </row>
    <row r="5" spans="2:7" ht="15.75" x14ac:dyDescent="0.3">
      <c r="B5" s="124" t="s">
        <v>0</v>
      </c>
      <c r="C5" s="162" t="s">
        <v>108</v>
      </c>
      <c r="D5" s="201"/>
      <c r="E5" s="203"/>
      <c r="F5" s="203"/>
      <c r="G5" s="93"/>
    </row>
    <row r="6" spans="2:7" ht="15.75" x14ac:dyDescent="0.3">
      <c r="B6" s="125" t="s">
        <v>1</v>
      </c>
      <c r="C6" s="163" t="s">
        <v>105</v>
      </c>
      <c r="D6" s="164"/>
      <c r="E6" s="108"/>
      <c r="F6" s="77"/>
    </row>
    <row r="7" spans="2:7" ht="15.75" x14ac:dyDescent="0.3">
      <c r="B7" s="125" t="s">
        <v>2</v>
      </c>
      <c r="C7" s="165">
        <v>143955</v>
      </c>
      <c r="D7" s="166"/>
      <c r="E7" s="167" t="s">
        <v>101</v>
      </c>
      <c r="F7" s="77"/>
    </row>
    <row r="8" spans="2:7" ht="15.75" x14ac:dyDescent="0.3">
      <c r="B8" s="125" t="s">
        <v>3</v>
      </c>
      <c r="C8" s="165"/>
      <c r="D8" s="168"/>
      <c r="E8" s="169" t="s">
        <v>113</v>
      </c>
      <c r="F8" s="77"/>
    </row>
    <row r="9" spans="2:7" ht="15.75" x14ac:dyDescent="0.3">
      <c r="B9" s="85" t="s">
        <v>81</v>
      </c>
      <c r="C9" s="170">
        <v>14342</v>
      </c>
      <c r="D9" s="168"/>
      <c r="E9" s="77"/>
      <c r="F9" s="77"/>
    </row>
    <row r="10" spans="2:7" ht="15.75" x14ac:dyDescent="0.3">
      <c r="B10" s="125" t="s">
        <v>4</v>
      </c>
      <c r="C10" s="165" t="s">
        <v>119</v>
      </c>
      <c r="D10" s="168"/>
      <c r="E10" s="77"/>
      <c r="F10" s="77"/>
    </row>
    <row r="11" spans="2:7" ht="15.75" x14ac:dyDescent="0.3">
      <c r="B11" s="106" t="s">
        <v>6</v>
      </c>
      <c r="C11" s="171"/>
      <c r="D11" s="168"/>
      <c r="E11" s="172"/>
      <c r="F11" s="77"/>
    </row>
    <row r="12" spans="2:7" ht="15.75" x14ac:dyDescent="0.3">
      <c r="B12" s="106" t="s">
        <v>7</v>
      </c>
      <c r="C12" s="171"/>
      <c r="D12" s="168"/>
      <c r="E12" s="172"/>
      <c r="F12" s="77"/>
    </row>
    <row r="13" spans="2:7" ht="16.5" thickBot="1" x14ac:dyDescent="0.35">
      <c r="B13" s="106" t="s">
        <v>8</v>
      </c>
      <c r="C13" s="171"/>
      <c r="D13" s="168"/>
      <c r="E13" s="172"/>
      <c r="F13" s="173"/>
      <c r="G13" s="92"/>
    </row>
    <row r="14" spans="2:7" ht="15.75" x14ac:dyDescent="0.3">
      <c r="B14" s="105" t="s">
        <v>9</v>
      </c>
      <c r="C14" s="104"/>
      <c r="D14" s="103" t="s">
        <v>11</v>
      </c>
      <c r="E14" s="104" t="s">
        <v>12</v>
      </c>
      <c r="F14" s="102" t="s">
        <v>13</v>
      </c>
      <c r="G14" s="92"/>
    </row>
    <row r="15" spans="2:7" s="75" customFormat="1" x14ac:dyDescent="0.25">
      <c r="B15" s="107" t="s">
        <v>106</v>
      </c>
      <c r="C15" s="107" t="s">
        <v>107</v>
      </c>
      <c r="D15" s="107">
        <v>2</v>
      </c>
      <c r="E15" s="116">
        <v>220000</v>
      </c>
      <c r="F15" s="136">
        <f>D15*E15</f>
        <v>440000</v>
      </c>
    </row>
    <row r="16" spans="2:7" s="75" customFormat="1" ht="15.75" x14ac:dyDescent="0.3">
      <c r="B16" s="109"/>
      <c r="C16" s="109"/>
      <c r="D16" s="109"/>
      <c r="E16" s="110" t="s">
        <v>14</v>
      </c>
      <c r="F16" s="131">
        <f>SUM(F15:F15)</f>
        <v>440000</v>
      </c>
    </row>
    <row r="17" spans="2:6" s="75" customFormat="1" x14ac:dyDescent="0.25">
      <c r="B17"/>
      <c r="C17"/>
      <c r="D17"/>
      <c r="E17"/>
      <c r="F17"/>
    </row>
    <row r="18" spans="2:6" s="75" customFormat="1" ht="15.75" thickBot="1" x14ac:dyDescent="0.3">
      <c r="B18"/>
      <c r="C18"/>
      <c r="D18"/>
      <c r="E18"/>
      <c r="F18"/>
    </row>
    <row r="19" spans="2:6" s="75" customFormat="1" ht="15.75" thickBot="1" x14ac:dyDescent="0.3">
      <c r="B19" s="78"/>
      <c r="C19" s="79" t="s">
        <v>19</v>
      </c>
      <c r="D19" s="160"/>
      <c r="E19" s="161"/>
      <c r="F19" s="76"/>
    </row>
    <row r="20" spans="2:6" ht="15.75" customHeight="1" x14ac:dyDescent="0.3">
      <c r="B20" s="124" t="s">
        <v>0</v>
      </c>
      <c r="C20" s="162" t="s">
        <v>17</v>
      </c>
      <c r="D20" s="201"/>
      <c r="E20" s="203"/>
      <c r="F20" s="203"/>
    </row>
    <row r="21" spans="2:6" s="75" customFormat="1" ht="15.75" x14ac:dyDescent="0.3">
      <c r="B21" s="125" t="s">
        <v>1</v>
      </c>
      <c r="C21" s="163" t="s">
        <v>18</v>
      </c>
      <c r="D21" s="164"/>
      <c r="E21" s="108"/>
      <c r="F21" s="77"/>
    </row>
    <row r="22" spans="2:6" s="75" customFormat="1" ht="15.75" x14ac:dyDescent="0.3">
      <c r="B22" s="125" t="s">
        <v>2</v>
      </c>
      <c r="C22" s="165">
        <v>144480</v>
      </c>
      <c r="D22" s="166"/>
      <c r="E22" s="167" t="s">
        <v>101</v>
      </c>
      <c r="F22" s="77"/>
    </row>
    <row r="23" spans="2:6" ht="15.75" x14ac:dyDescent="0.3">
      <c r="B23" s="125" t="s">
        <v>3</v>
      </c>
      <c r="C23" s="165"/>
      <c r="D23" s="168"/>
      <c r="E23" s="169" t="s">
        <v>165</v>
      </c>
      <c r="F23" s="77"/>
    </row>
    <row r="24" spans="2:6" ht="15.75" x14ac:dyDescent="0.3">
      <c r="B24" s="85" t="s">
        <v>81</v>
      </c>
      <c r="C24" s="170">
        <v>14621</v>
      </c>
      <c r="D24" s="168"/>
      <c r="E24" s="77"/>
      <c r="F24" s="77"/>
    </row>
    <row r="25" spans="2:6" ht="15.75" x14ac:dyDescent="0.3">
      <c r="B25" s="125" t="s">
        <v>4</v>
      </c>
      <c r="C25" s="183">
        <v>123524</v>
      </c>
      <c r="D25" s="168"/>
      <c r="E25" s="77"/>
      <c r="F25" s="77"/>
    </row>
    <row r="26" spans="2:6" ht="15.75" x14ac:dyDescent="0.3">
      <c r="B26" s="106" t="s">
        <v>6</v>
      </c>
      <c r="C26" s="184">
        <v>7196</v>
      </c>
      <c r="D26" s="168"/>
      <c r="E26" s="172"/>
      <c r="F26" s="77"/>
    </row>
    <row r="27" spans="2:6" ht="15.75" x14ac:dyDescent="0.3">
      <c r="B27" s="106" t="s">
        <v>7</v>
      </c>
      <c r="C27" s="171"/>
      <c r="D27" s="168"/>
      <c r="E27" s="172"/>
      <c r="F27" s="77"/>
    </row>
    <row r="28" spans="2:6" ht="16.5" thickBot="1" x14ac:dyDescent="0.35">
      <c r="B28" s="106" t="s">
        <v>8</v>
      </c>
      <c r="C28" s="171"/>
      <c r="D28" s="168"/>
      <c r="E28" s="172"/>
      <c r="F28" s="173"/>
    </row>
    <row r="29" spans="2:6" ht="15.75" x14ac:dyDescent="0.3">
      <c r="B29" s="105" t="s">
        <v>9</v>
      </c>
      <c r="C29" s="104" t="s">
        <v>10</v>
      </c>
      <c r="D29" s="103" t="s">
        <v>11</v>
      </c>
      <c r="E29" s="104" t="s">
        <v>12</v>
      </c>
      <c r="F29" s="102" t="s">
        <v>13</v>
      </c>
    </row>
    <row r="30" spans="2:6" x14ac:dyDescent="0.25">
      <c r="B30" s="107" t="s">
        <v>110</v>
      </c>
      <c r="C30" s="107" t="s">
        <v>109</v>
      </c>
      <c r="D30" s="107">
        <v>3</v>
      </c>
      <c r="E30" s="116">
        <v>45675</v>
      </c>
      <c r="F30" s="135">
        <f>D30*E30</f>
        <v>137025</v>
      </c>
    </row>
    <row r="31" spans="2:6" ht="15.75" x14ac:dyDescent="0.3">
      <c r="B31" s="109"/>
      <c r="C31" s="109"/>
      <c r="D31" s="109"/>
      <c r="E31" s="110" t="s">
        <v>14</v>
      </c>
      <c r="F31" s="133">
        <f>SUM(F30:F30)</f>
        <v>137025</v>
      </c>
    </row>
    <row r="33" spans="2:6" ht="15.75" thickBot="1" x14ac:dyDescent="0.3">
      <c r="B33" s="75"/>
      <c r="C33" s="75"/>
      <c r="D33" s="75"/>
      <c r="E33" s="75"/>
      <c r="F33" s="75"/>
    </row>
    <row r="34" spans="2:6" ht="15.75" thickBot="1" x14ac:dyDescent="0.3">
      <c r="B34" s="78"/>
      <c r="C34" s="79" t="s">
        <v>73</v>
      </c>
      <c r="D34" s="160"/>
      <c r="E34" s="161"/>
      <c r="F34" s="76"/>
    </row>
    <row r="35" spans="2:6" ht="15.75" x14ac:dyDescent="0.3">
      <c r="B35" s="124" t="s">
        <v>0</v>
      </c>
      <c r="C35" s="165" t="s">
        <v>112</v>
      </c>
      <c r="D35" s="201"/>
      <c r="E35" s="202"/>
      <c r="F35" s="202"/>
    </row>
    <row r="36" spans="2:6" ht="15.75" x14ac:dyDescent="0.3">
      <c r="B36" s="125" t="s">
        <v>1</v>
      </c>
      <c r="C36" s="163" t="s">
        <v>111</v>
      </c>
      <c r="D36" s="164"/>
      <c r="E36" s="108"/>
      <c r="F36" s="77"/>
    </row>
    <row r="37" spans="2:6" ht="15.75" x14ac:dyDescent="0.3">
      <c r="B37" s="125" t="s">
        <v>2</v>
      </c>
      <c r="C37" s="165">
        <v>145087</v>
      </c>
      <c r="D37" s="166"/>
      <c r="E37" s="167" t="s">
        <v>101</v>
      </c>
      <c r="F37" s="77"/>
    </row>
    <row r="38" spans="2:6" ht="15.75" x14ac:dyDescent="0.3">
      <c r="B38" s="125" t="s">
        <v>3</v>
      </c>
      <c r="C38" s="165"/>
      <c r="D38" s="168"/>
      <c r="E38" s="169" t="s">
        <v>166</v>
      </c>
      <c r="F38" s="77"/>
    </row>
    <row r="39" spans="2:6" ht="15.75" x14ac:dyDescent="0.3">
      <c r="B39" s="85" t="s">
        <v>81</v>
      </c>
      <c r="C39" s="170">
        <v>14925</v>
      </c>
      <c r="D39" s="168"/>
      <c r="E39" s="77"/>
      <c r="F39" s="77"/>
    </row>
    <row r="40" spans="2:6" ht="15.75" x14ac:dyDescent="0.3">
      <c r="B40" s="125" t="s">
        <v>4</v>
      </c>
      <c r="C40" s="165">
        <v>16831</v>
      </c>
      <c r="D40" s="168"/>
      <c r="E40" s="77"/>
      <c r="F40" s="77"/>
    </row>
    <row r="41" spans="2:6" ht="15.75" x14ac:dyDescent="0.3">
      <c r="B41" s="106" t="s">
        <v>6</v>
      </c>
      <c r="C41" s="171">
        <v>7117</v>
      </c>
      <c r="D41" s="168"/>
      <c r="E41" s="172"/>
      <c r="F41" s="77"/>
    </row>
    <row r="42" spans="2:6" ht="15.75" x14ac:dyDescent="0.3">
      <c r="B42" s="106" t="s">
        <v>7</v>
      </c>
      <c r="C42" s="171"/>
      <c r="D42" s="168"/>
      <c r="E42" s="172"/>
      <c r="F42" s="77"/>
    </row>
    <row r="43" spans="2:6" ht="16.5" thickBot="1" x14ac:dyDescent="0.35">
      <c r="B43" s="106" t="s">
        <v>8</v>
      </c>
      <c r="C43" s="171"/>
      <c r="D43" s="168"/>
      <c r="E43" s="172"/>
      <c r="F43" s="173"/>
    </row>
    <row r="44" spans="2:6" ht="15.75" x14ac:dyDescent="0.3">
      <c r="B44" s="105" t="s">
        <v>9</v>
      </c>
      <c r="C44" s="104" t="s">
        <v>10</v>
      </c>
      <c r="D44" s="103" t="s">
        <v>11</v>
      </c>
      <c r="E44" s="104" t="s">
        <v>12</v>
      </c>
      <c r="F44" s="102" t="s">
        <v>13</v>
      </c>
    </row>
    <row r="45" spans="2:6" x14ac:dyDescent="0.25">
      <c r="B45" s="107">
        <v>111000000</v>
      </c>
      <c r="C45" s="107" t="s">
        <v>143</v>
      </c>
      <c r="D45" s="107">
        <v>1</v>
      </c>
      <c r="E45" s="116">
        <v>212465</v>
      </c>
      <c r="F45" s="135">
        <v>212465</v>
      </c>
    </row>
    <row r="46" spans="2:6" ht="15.75" x14ac:dyDescent="0.3">
      <c r="B46" s="109"/>
      <c r="C46" s="174"/>
      <c r="D46" s="109"/>
      <c r="E46" s="110" t="s">
        <v>14</v>
      </c>
      <c r="F46" s="133">
        <f>SUM(F45:F45)</f>
        <v>212465</v>
      </c>
    </row>
    <row r="48" spans="2:6" ht="15.75" thickBot="1" x14ac:dyDescent="0.3"/>
    <row r="49" spans="2:6" ht="15.75" thickBot="1" x14ac:dyDescent="0.3">
      <c r="B49" s="78"/>
      <c r="C49" s="79" t="s">
        <v>75</v>
      </c>
      <c r="D49" s="160"/>
      <c r="E49" s="161"/>
      <c r="F49" s="76"/>
    </row>
    <row r="50" spans="2:6" ht="15.75" x14ac:dyDescent="0.3">
      <c r="B50" s="124" t="s">
        <v>0</v>
      </c>
      <c r="C50" s="165" t="s">
        <v>112</v>
      </c>
      <c r="D50" s="168"/>
      <c r="E50" s="182" t="s">
        <v>22</v>
      </c>
      <c r="F50" s="77"/>
    </row>
    <row r="51" spans="2:6" ht="15.75" x14ac:dyDescent="0.3">
      <c r="B51" s="125" t="s">
        <v>1</v>
      </c>
      <c r="C51" s="163" t="s">
        <v>111</v>
      </c>
      <c r="D51" s="164"/>
      <c r="E51" s="108"/>
      <c r="F51" s="77"/>
    </row>
    <row r="52" spans="2:6" ht="15.75" x14ac:dyDescent="0.3">
      <c r="B52" s="125" t="s">
        <v>2</v>
      </c>
      <c r="C52" s="165">
        <v>145086</v>
      </c>
      <c r="D52" s="166"/>
      <c r="E52" s="167" t="s">
        <v>101</v>
      </c>
      <c r="F52" s="77"/>
    </row>
    <row r="53" spans="2:6" ht="15.75" x14ac:dyDescent="0.3">
      <c r="B53" s="125" t="s">
        <v>3</v>
      </c>
      <c r="C53" s="165"/>
      <c r="D53" s="168"/>
      <c r="E53" s="169" t="s">
        <v>167</v>
      </c>
      <c r="F53" s="77"/>
    </row>
    <row r="54" spans="2:6" ht="15.75" x14ac:dyDescent="0.3">
      <c r="B54" s="85" t="s">
        <v>81</v>
      </c>
      <c r="C54" s="170">
        <v>14926</v>
      </c>
      <c r="D54" s="168"/>
      <c r="E54" s="77"/>
      <c r="F54" s="77"/>
    </row>
    <row r="55" spans="2:6" ht="15.75" x14ac:dyDescent="0.3">
      <c r="B55" s="125" t="s">
        <v>4</v>
      </c>
      <c r="C55" s="165">
        <v>16811</v>
      </c>
      <c r="D55" s="168"/>
      <c r="E55" s="77"/>
      <c r="F55" s="77"/>
    </row>
    <row r="56" spans="2:6" ht="15.75" x14ac:dyDescent="0.3">
      <c r="B56" s="106" t="s">
        <v>6</v>
      </c>
      <c r="C56" s="171">
        <v>7116</v>
      </c>
      <c r="D56" s="168"/>
      <c r="E56" s="172"/>
      <c r="F56" s="77"/>
    </row>
    <row r="57" spans="2:6" ht="15.75" x14ac:dyDescent="0.3">
      <c r="B57" s="106" t="s">
        <v>7</v>
      </c>
      <c r="C57" s="171"/>
      <c r="D57" s="168"/>
      <c r="E57" s="172"/>
      <c r="F57" s="77"/>
    </row>
    <row r="58" spans="2:6" ht="16.5" thickBot="1" x14ac:dyDescent="0.35">
      <c r="B58" s="106" t="s">
        <v>8</v>
      </c>
      <c r="C58" s="171"/>
      <c r="D58" s="168"/>
      <c r="E58" s="172"/>
      <c r="F58" s="173"/>
    </row>
    <row r="59" spans="2:6" ht="16.5" thickBot="1" x14ac:dyDescent="0.35">
      <c r="B59" s="67" t="s">
        <v>9</v>
      </c>
      <c r="C59" s="68" t="s">
        <v>10</v>
      </c>
      <c r="D59" s="69" t="s">
        <v>11</v>
      </c>
      <c r="E59" s="68" t="s">
        <v>12</v>
      </c>
      <c r="F59" s="70" t="s">
        <v>13</v>
      </c>
    </row>
    <row r="60" spans="2:6" x14ac:dyDescent="0.25">
      <c r="B60" s="137">
        <v>111000000</v>
      </c>
      <c r="C60" s="107" t="s">
        <v>143</v>
      </c>
      <c r="D60" s="107">
        <v>1</v>
      </c>
      <c r="E60" s="41">
        <v>539284</v>
      </c>
      <c r="F60" s="71">
        <f>D60*E60</f>
        <v>539284</v>
      </c>
    </row>
    <row r="61" spans="2:6" ht="15.75" x14ac:dyDescent="0.3">
      <c r="B61" s="109"/>
      <c r="C61" s="174"/>
      <c r="D61" s="109"/>
      <c r="E61" s="110" t="s">
        <v>14</v>
      </c>
      <c r="F61" s="111">
        <f>SUM(F60:F60)</f>
        <v>539284</v>
      </c>
    </row>
    <row r="63" spans="2:6" ht="15.75" thickBot="1" x14ac:dyDescent="0.3"/>
    <row r="64" spans="2:6" ht="15.75" thickBot="1" x14ac:dyDescent="0.3">
      <c r="B64" s="78"/>
      <c r="C64" s="79" t="s">
        <v>74</v>
      </c>
      <c r="D64" s="160"/>
      <c r="E64" s="161"/>
      <c r="F64" s="76"/>
    </row>
    <row r="65" spans="2:8" ht="15.75" x14ac:dyDescent="0.3">
      <c r="B65" s="124" t="s">
        <v>0</v>
      </c>
      <c r="C65" s="162" t="s">
        <v>114</v>
      </c>
      <c r="D65" s="185"/>
      <c r="E65" s="186"/>
      <c r="F65" s="186"/>
    </row>
    <row r="66" spans="2:8" ht="15.75" x14ac:dyDescent="0.3">
      <c r="B66" s="125" t="s">
        <v>1</v>
      </c>
      <c r="C66" s="163" t="s">
        <v>115</v>
      </c>
      <c r="D66" s="164"/>
      <c r="E66" s="108"/>
      <c r="F66" s="77"/>
    </row>
    <row r="67" spans="2:8" ht="15.75" x14ac:dyDescent="0.3">
      <c r="B67" s="125" t="s">
        <v>2</v>
      </c>
      <c r="C67" s="165">
        <v>145088</v>
      </c>
      <c r="D67" s="166"/>
      <c r="E67" s="167" t="s">
        <v>101</v>
      </c>
      <c r="F67" s="77"/>
    </row>
    <row r="68" spans="2:8" ht="15.75" x14ac:dyDescent="0.3">
      <c r="B68" s="125" t="s">
        <v>3</v>
      </c>
      <c r="C68" s="165"/>
      <c r="D68" s="168"/>
      <c r="E68" s="169" t="s">
        <v>168</v>
      </c>
      <c r="F68" s="77"/>
      <c r="H68" t="s">
        <v>22</v>
      </c>
    </row>
    <row r="69" spans="2:8" ht="15.75" x14ac:dyDescent="0.3">
      <c r="B69" s="85" t="s">
        <v>81</v>
      </c>
      <c r="C69" s="170">
        <v>14929</v>
      </c>
      <c r="D69" s="168"/>
      <c r="E69" s="77"/>
      <c r="F69" s="77"/>
    </row>
    <row r="70" spans="2:8" ht="15.75" x14ac:dyDescent="0.3">
      <c r="B70" s="125" t="s">
        <v>4</v>
      </c>
      <c r="C70" s="165" t="s">
        <v>116</v>
      </c>
      <c r="D70" s="168"/>
      <c r="E70" s="77"/>
      <c r="F70" s="77"/>
    </row>
    <row r="71" spans="2:8" ht="15.75" x14ac:dyDescent="0.3">
      <c r="B71" s="106" t="s">
        <v>6</v>
      </c>
      <c r="C71" s="171">
        <v>7101</v>
      </c>
      <c r="D71" s="168"/>
      <c r="E71" s="172"/>
      <c r="F71" s="77"/>
    </row>
    <row r="72" spans="2:8" ht="15.75" x14ac:dyDescent="0.3">
      <c r="B72" s="106" t="s">
        <v>7</v>
      </c>
      <c r="C72" s="171"/>
      <c r="D72" s="168"/>
      <c r="E72" s="172"/>
      <c r="F72" s="77"/>
    </row>
    <row r="73" spans="2:8" ht="16.5" thickBot="1" x14ac:dyDescent="0.35">
      <c r="B73" s="106" t="s">
        <v>8</v>
      </c>
      <c r="C73" s="171"/>
      <c r="D73" s="168"/>
      <c r="E73" s="172"/>
      <c r="F73" s="173"/>
    </row>
    <row r="74" spans="2:8" ht="16.5" thickBot="1" x14ac:dyDescent="0.35">
      <c r="B74" s="67" t="s">
        <v>9</v>
      </c>
      <c r="C74" s="68" t="s">
        <v>10</v>
      </c>
      <c r="D74" s="69" t="s">
        <v>11</v>
      </c>
      <c r="E74" s="68" t="s">
        <v>12</v>
      </c>
      <c r="F74" s="70" t="s">
        <v>13</v>
      </c>
    </row>
    <row r="75" spans="2:8" ht="15.75" x14ac:dyDescent="0.3">
      <c r="B75" s="66" t="s">
        <v>144</v>
      </c>
      <c r="C75" s="81" t="s">
        <v>117</v>
      </c>
      <c r="D75" s="81">
        <v>1</v>
      </c>
      <c r="E75" s="134">
        <v>89000</v>
      </c>
      <c r="F75" s="134">
        <f>D75*E75</f>
        <v>89000</v>
      </c>
    </row>
    <row r="76" spans="2:8" ht="15.75" x14ac:dyDescent="0.3">
      <c r="B76" s="109"/>
      <c r="C76" s="109"/>
      <c r="D76" s="109"/>
      <c r="E76" s="110" t="s">
        <v>14</v>
      </c>
      <c r="F76" s="111">
        <f>SUM(F75)</f>
        <v>89000</v>
      </c>
    </row>
    <row r="77" spans="2:8" x14ac:dyDescent="0.25">
      <c r="B77" s="75"/>
      <c r="C77" s="75"/>
      <c r="D77" s="75"/>
      <c r="E77" s="75"/>
      <c r="F77" s="75"/>
    </row>
    <row r="78" spans="2:8" x14ac:dyDescent="0.25">
      <c r="B78" s="75"/>
      <c r="C78" s="75"/>
      <c r="D78" s="75"/>
      <c r="E78" s="75"/>
      <c r="F78" s="75"/>
    </row>
    <row r="79" spans="2:8" x14ac:dyDescent="0.25">
      <c r="B79" s="75"/>
      <c r="C79" s="75"/>
      <c r="D79" s="75"/>
      <c r="E79" s="60" t="s">
        <v>76</v>
      </c>
      <c r="F79" s="55">
        <f>F76+F61+F46+F31+F16</f>
        <v>1417774</v>
      </c>
    </row>
    <row r="80" spans="2:8" x14ac:dyDescent="0.25">
      <c r="B80" s="75"/>
      <c r="C80" s="75"/>
      <c r="D80" s="75"/>
      <c r="E80" s="75"/>
      <c r="F80" s="75" t="s">
        <v>22</v>
      </c>
    </row>
    <row r="81" spans="2:6" s="61" customFormat="1" x14ac:dyDescent="0.25">
      <c r="B81"/>
      <c r="C81"/>
      <c r="D81"/>
      <c r="E81"/>
      <c r="F81"/>
    </row>
    <row r="82" spans="2:6" s="61" customFormat="1" x14ac:dyDescent="0.25">
      <c r="B82"/>
      <c r="C82"/>
      <c r="D82"/>
      <c r="E82"/>
      <c r="F82"/>
    </row>
  </sheetData>
  <mergeCells count="3">
    <mergeCell ref="D35:F35"/>
    <mergeCell ref="D20:F20"/>
    <mergeCell ref="D5:F5"/>
  </mergeCells>
  <pageMargins left="0.23622047244094488" right="0.23622047244094488" top="0.74803149606299213" bottom="0.74803149606299213" header="0.31496062992125984" footer="0.31496062992125984"/>
  <pageSetup paperSize="9" scale="53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83"/>
  <sheetViews>
    <sheetView topLeftCell="A67" workbookViewId="0">
      <selection activeCell="E40" sqref="E40"/>
    </sheetView>
  </sheetViews>
  <sheetFormatPr baseColWidth="10" defaultRowHeight="15" x14ac:dyDescent="0.25"/>
  <cols>
    <col min="2" max="2" width="32.42578125" customWidth="1"/>
    <col min="3" max="3" width="38.85546875" customWidth="1"/>
    <col min="4" max="4" width="12.28515625" customWidth="1"/>
    <col min="5" max="5" width="14" customWidth="1"/>
    <col min="6" max="6" width="13.85546875" customWidth="1"/>
  </cols>
  <sheetData>
    <row r="2" spans="2:8" ht="15.75" thickBot="1" x14ac:dyDescent="0.3"/>
    <row r="3" spans="2:8" ht="15.75" thickBot="1" x14ac:dyDescent="0.3">
      <c r="B3" s="78"/>
      <c r="C3" s="79" t="s">
        <v>25</v>
      </c>
      <c r="D3" s="160"/>
      <c r="E3" s="161"/>
      <c r="F3" s="76"/>
    </row>
    <row r="4" spans="2:8" ht="15.75" x14ac:dyDescent="0.3">
      <c r="B4" s="124" t="s">
        <v>0</v>
      </c>
      <c r="C4" s="162" t="s">
        <v>120</v>
      </c>
      <c r="D4" s="201"/>
      <c r="E4" s="203"/>
      <c r="F4" s="203"/>
    </row>
    <row r="5" spans="2:8" ht="15.75" x14ac:dyDescent="0.3">
      <c r="B5" s="125" t="s">
        <v>1</v>
      </c>
      <c r="C5" s="163" t="s">
        <v>121</v>
      </c>
      <c r="D5" s="164"/>
      <c r="E5" s="108"/>
      <c r="F5" s="77"/>
    </row>
    <row r="6" spans="2:8" ht="15.75" x14ac:dyDescent="0.3">
      <c r="B6" s="125" t="s">
        <v>2</v>
      </c>
      <c r="C6" s="165">
        <v>145119</v>
      </c>
      <c r="D6" s="166"/>
      <c r="E6" s="167" t="s">
        <v>101</v>
      </c>
      <c r="F6" s="77"/>
    </row>
    <row r="7" spans="2:8" ht="15.75" x14ac:dyDescent="0.3">
      <c r="B7" s="125" t="s">
        <v>3</v>
      </c>
      <c r="C7" s="165"/>
      <c r="D7" s="168"/>
      <c r="E7" s="169" t="s">
        <v>170</v>
      </c>
      <c r="F7" s="77"/>
    </row>
    <row r="8" spans="2:8" s="75" customFormat="1" ht="15.75" x14ac:dyDescent="0.3">
      <c r="B8" s="85" t="s">
        <v>81</v>
      </c>
      <c r="C8" s="170">
        <v>15019</v>
      </c>
      <c r="D8" s="168"/>
      <c r="E8" s="77"/>
      <c r="F8" s="77"/>
    </row>
    <row r="9" spans="2:8" ht="15.75" x14ac:dyDescent="0.3">
      <c r="B9" s="125" t="s">
        <v>4</v>
      </c>
      <c r="C9" s="165">
        <v>717450</v>
      </c>
      <c r="D9" s="168"/>
      <c r="E9" s="77"/>
      <c r="F9" s="77"/>
    </row>
    <row r="10" spans="2:8" ht="15.75" x14ac:dyDescent="0.3">
      <c r="B10" s="106" t="s">
        <v>6</v>
      </c>
      <c r="C10" s="171">
        <v>1639</v>
      </c>
      <c r="D10" s="168"/>
      <c r="E10" s="172"/>
      <c r="F10" s="77"/>
    </row>
    <row r="11" spans="2:8" ht="15.75" x14ac:dyDescent="0.3">
      <c r="B11" s="106" t="s">
        <v>7</v>
      </c>
      <c r="C11" s="171"/>
      <c r="D11" s="168"/>
      <c r="E11" s="172"/>
      <c r="F11" s="77"/>
    </row>
    <row r="12" spans="2:8" ht="16.5" thickBot="1" x14ac:dyDescent="0.35">
      <c r="B12" s="106" t="s">
        <v>8</v>
      </c>
      <c r="C12" s="171"/>
      <c r="D12" s="168"/>
      <c r="E12" s="172"/>
      <c r="F12" s="173"/>
      <c r="H12" t="s">
        <v>22</v>
      </c>
    </row>
    <row r="13" spans="2:8" ht="15.75" x14ac:dyDescent="0.3">
      <c r="B13" s="112" t="s">
        <v>9</v>
      </c>
      <c r="C13" s="113" t="s">
        <v>10</v>
      </c>
      <c r="D13" s="113" t="s">
        <v>11</v>
      </c>
      <c r="E13" s="113" t="s">
        <v>12</v>
      </c>
      <c r="F13" s="114" t="s">
        <v>13</v>
      </c>
    </row>
    <row r="14" spans="2:8" x14ac:dyDescent="0.25">
      <c r="B14" s="107">
        <v>20459</v>
      </c>
      <c r="C14" s="107" t="s">
        <v>142</v>
      </c>
      <c r="D14" s="107">
        <v>1</v>
      </c>
      <c r="E14" s="116">
        <v>1007000</v>
      </c>
      <c r="F14" s="135">
        <f>D14*E14</f>
        <v>1007000</v>
      </c>
    </row>
    <row r="15" spans="2:8" ht="15.75" x14ac:dyDescent="0.3">
      <c r="B15" s="109"/>
      <c r="C15" s="174"/>
      <c r="D15" s="109"/>
      <c r="E15" s="110" t="s">
        <v>14</v>
      </c>
      <c r="F15" s="111">
        <f>SUM(F14:F14)</f>
        <v>1007000</v>
      </c>
    </row>
    <row r="17" spans="2:6" ht="15.75" thickBot="1" x14ac:dyDescent="0.3"/>
    <row r="18" spans="2:6" ht="15.75" thickBot="1" x14ac:dyDescent="0.3">
      <c r="B18" s="78"/>
      <c r="C18" s="79" t="s">
        <v>26</v>
      </c>
      <c r="D18" s="160"/>
      <c r="E18" s="161"/>
      <c r="F18" s="76"/>
    </row>
    <row r="19" spans="2:6" ht="15.75" x14ac:dyDescent="0.3">
      <c r="B19" s="124" t="s">
        <v>0</v>
      </c>
      <c r="C19" s="162" t="s">
        <v>122</v>
      </c>
      <c r="D19" s="201"/>
      <c r="E19" s="203"/>
      <c r="F19" s="203"/>
    </row>
    <row r="20" spans="2:6" ht="15.75" x14ac:dyDescent="0.3">
      <c r="B20" s="125" t="s">
        <v>1</v>
      </c>
      <c r="C20" s="163" t="s">
        <v>18</v>
      </c>
      <c r="D20" s="164"/>
      <c r="E20" s="108"/>
      <c r="F20" s="77"/>
    </row>
    <row r="21" spans="2:6" ht="15.75" x14ac:dyDescent="0.3">
      <c r="B21" s="125" t="s">
        <v>2</v>
      </c>
      <c r="C21" s="165"/>
      <c r="D21" s="166"/>
      <c r="E21" s="167" t="s">
        <v>101</v>
      </c>
      <c r="F21" s="77"/>
    </row>
    <row r="22" spans="2:6" ht="15.75" x14ac:dyDescent="0.3">
      <c r="B22" s="125" t="s">
        <v>3</v>
      </c>
      <c r="C22" s="165"/>
      <c r="D22" s="168"/>
      <c r="E22" s="169" t="s">
        <v>152</v>
      </c>
      <c r="F22" s="77"/>
    </row>
    <row r="23" spans="2:6" ht="15.75" x14ac:dyDescent="0.3">
      <c r="B23" s="85" t="s">
        <v>81</v>
      </c>
      <c r="C23" s="170"/>
      <c r="D23" s="168"/>
      <c r="E23" s="77"/>
      <c r="F23" s="77"/>
    </row>
    <row r="24" spans="2:6" s="75" customFormat="1" ht="15.75" x14ac:dyDescent="0.3">
      <c r="B24" s="125" t="s">
        <v>4</v>
      </c>
      <c r="C24" s="165">
        <v>121760</v>
      </c>
      <c r="D24" s="168"/>
      <c r="E24" s="77"/>
      <c r="F24" s="77"/>
    </row>
    <row r="25" spans="2:6" ht="15.75" x14ac:dyDescent="0.3">
      <c r="B25" s="106" t="s">
        <v>6</v>
      </c>
      <c r="C25" s="171">
        <v>7207</v>
      </c>
      <c r="D25" s="168"/>
      <c r="E25" s="172"/>
      <c r="F25" s="77"/>
    </row>
    <row r="26" spans="2:6" ht="15.75" x14ac:dyDescent="0.3">
      <c r="B26" s="106" t="s">
        <v>7</v>
      </c>
      <c r="C26" s="171"/>
      <c r="D26" s="168"/>
      <c r="E26" s="172"/>
      <c r="F26" s="77"/>
    </row>
    <row r="27" spans="2:6" ht="16.5" thickBot="1" x14ac:dyDescent="0.35">
      <c r="B27" s="106" t="s">
        <v>8</v>
      </c>
      <c r="C27" s="171"/>
      <c r="D27" s="168"/>
      <c r="E27" s="172"/>
      <c r="F27" s="173"/>
    </row>
    <row r="28" spans="2:6" ht="15.75" x14ac:dyDescent="0.3">
      <c r="B28" s="112" t="s">
        <v>9</v>
      </c>
      <c r="C28" s="113" t="s">
        <v>10</v>
      </c>
      <c r="D28" s="113" t="s">
        <v>11</v>
      </c>
      <c r="E28" s="113" t="s">
        <v>12</v>
      </c>
      <c r="F28" s="114" t="s">
        <v>13</v>
      </c>
    </row>
    <row r="29" spans="2:6" ht="15.75" x14ac:dyDescent="0.3">
      <c r="B29" s="109" t="s">
        <v>163</v>
      </c>
      <c r="C29" s="107" t="s">
        <v>127</v>
      </c>
      <c r="D29" s="109">
        <v>1</v>
      </c>
      <c r="E29" s="116">
        <v>40250</v>
      </c>
      <c r="F29" s="132">
        <f>D29*E29</f>
        <v>40250</v>
      </c>
    </row>
    <row r="30" spans="2:6" ht="15.75" x14ac:dyDescent="0.3">
      <c r="B30" s="109" t="s">
        <v>162</v>
      </c>
      <c r="C30" s="107" t="s">
        <v>128</v>
      </c>
      <c r="D30" s="109">
        <v>1</v>
      </c>
      <c r="E30" s="116">
        <v>55125</v>
      </c>
      <c r="F30" s="132">
        <f t="shared" ref="F30:F32" si="0">D30*E30</f>
        <v>55125</v>
      </c>
    </row>
    <row r="31" spans="2:6" ht="15.75" x14ac:dyDescent="0.3">
      <c r="B31" s="109"/>
      <c r="C31" s="107" t="s">
        <v>129</v>
      </c>
      <c r="D31" s="109">
        <v>1</v>
      </c>
      <c r="E31" s="116">
        <v>153097</v>
      </c>
      <c r="F31" s="132">
        <f t="shared" si="0"/>
        <v>153097</v>
      </c>
    </row>
    <row r="32" spans="2:6" ht="15.75" x14ac:dyDescent="0.3">
      <c r="B32" s="107" t="s">
        <v>164</v>
      </c>
      <c r="C32" s="107" t="s">
        <v>130</v>
      </c>
      <c r="D32" s="109">
        <v>1</v>
      </c>
      <c r="E32" s="116">
        <v>250000</v>
      </c>
      <c r="F32" s="132">
        <f t="shared" si="0"/>
        <v>250000</v>
      </c>
    </row>
    <row r="33" spans="2:10" ht="15.75" x14ac:dyDescent="0.3">
      <c r="B33" s="109"/>
      <c r="C33" s="174"/>
      <c r="D33" s="109"/>
      <c r="E33" s="110" t="s">
        <v>14</v>
      </c>
      <c r="F33" s="111">
        <f>SUM(F29:F32)</f>
        <v>498472</v>
      </c>
    </row>
    <row r="35" spans="2:10" ht="15.75" thickBot="1" x14ac:dyDescent="0.3"/>
    <row r="36" spans="2:10" ht="15.75" thickBot="1" x14ac:dyDescent="0.3">
      <c r="B36" s="78"/>
      <c r="C36" s="79" t="s">
        <v>31</v>
      </c>
      <c r="D36" s="160"/>
      <c r="E36" s="161"/>
      <c r="F36" s="76"/>
    </row>
    <row r="37" spans="2:10" ht="15.75" x14ac:dyDescent="0.3">
      <c r="B37" s="124" t="s">
        <v>0</v>
      </c>
      <c r="C37" s="162" t="s">
        <v>123</v>
      </c>
      <c r="D37" s="201"/>
      <c r="E37" s="203"/>
      <c r="F37" s="203"/>
    </row>
    <row r="38" spans="2:10" ht="15.75" x14ac:dyDescent="0.3">
      <c r="B38" s="125" t="s">
        <v>1</v>
      </c>
      <c r="C38" s="163" t="s">
        <v>124</v>
      </c>
      <c r="D38" s="164"/>
      <c r="E38" s="108"/>
      <c r="F38" s="77"/>
    </row>
    <row r="39" spans="2:10" s="75" customFormat="1" ht="15.75" x14ac:dyDescent="0.3">
      <c r="B39" s="125" t="s">
        <v>2</v>
      </c>
      <c r="C39" s="165"/>
      <c r="D39" s="166"/>
      <c r="E39" s="167" t="s">
        <v>101</v>
      </c>
      <c r="F39" s="77"/>
    </row>
    <row r="40" spans="2:10" ht="15.75" x14ac:dyDescent="0.3">
      <c r="B40" s="125" t="s">
        <v>3</v>
      </c>
      <c r="C40" s="165"/>
      <c r="D40" s="168"/>
      <c r="E40" s="169" t="s">
        <v>152</v>
      </c>
      <c r="F40" s="77"/>
    </row>
    <row r="41" spans="2:10" ht="15.75" x14ac:dyDescent="0.3">
      <c r="B41" s="85" t="s">
        <v>81</v>
      </c>
      <c r="C41" s="170"/>
      <c r="D41" s="168"/>
      <c r="E41" s="77"/>
      <c r="F41" s="77"/>
    </row>
    <row r="42" spans="2:10" ht="15.75" x14ac:dyDescent="0.3">
      <c r="B42" s="125" t="s">
        <v>4</v>
      </c>
      <c r="C42" s="165" t="s">
        <v>125</v>
      </c>
      <c r="D42" s="168"/>
      <c r="E42" s="77"/>
      <c r="F42" s="77"/>
    </row>
    <row r="43" spans="2:10" ht="15.75" x14ac:dyDescent="0.3">
      <c r="B43" s="106" t="s">
        <v>6</v>
      </c>
      <c r="C43" s="171">
        <v>7076</v>
      </c>
      <c r="D43" s="168"/>
      <c r="E43" s="172"/>
      <c r="F43" s="77"/>
    </row>
    <row r="44" spans="2:10" ht="15.75" x14ac:dyDescent="0.3">
      <c r="B44" s="106" t="s">
        <v>7</v>
      </c>
      <c r="C44" s="171"/>
      <c r="D44" s="168"/>
      <c r="E44" s="172"/>
      <c r="F44" s="77"/>
      <c r="J44" t="s">
        <v>22</v>
      </c>
    </row>
    <row r="45" spans="2:10" ht="16.5" thickBot="1" x14ac:dyDescent="0.35">
      <c r="B45" s="106" t="s">
        <v>8</v>
      </c>
      <c r="C45" s="171"/>
      <c r="D45" s="168"/>
      <c r="E45" s="172"/>
      <c r="F45" s="173"/>
    </row>
    <row r="46" spans="2:10" ht="15.75" x14ac:dyDescent="0.3">
      <c r="B46" s="112" t="s">
        <v>9</v>
      </c>
      <c r="C46" s="113" t="s">
        <v>10</v>
      </c>
      <c r="D46" s="113" t="s">
        <v>11</v>
      </c>
      <c r="E46" s="113" t="s">
        <v>12</v>
      </c>
      <c r="F46" s="114" t="s">
        <v>13</v>
      </c>
    </row>
    <row r="47" spans="2:10" x14ac:dyDescent="0.25">
      <c r="B47" s="107"/>
      <c r="C47" s="107" t="s">
        <v>118</v>
      </c>
      <c r="D47" s="107">
        <v>6</v>
      </c>
      <c r="E47" s="116">
        <v>25000</v>
      </c>
      <c r="F47" s="135">
        <f>D47*E47</f>
        <v>150000</v>
      </c>
    </row>
    <row r="48" spans="2:10" x14ac:dyDescent="0.25">
      <c r="B48" s="107"/>
      <c r="C48" s="19" t="s">
        <v>126</v>
      </c>
      <c r="D48" s="107">
        <v>5</v>
      </c>
      <c r="E48" s="116">
        <v>180000</v>
      </c>
      <c r="F48" s="135">
        <f>D48*E48</f>
        <v>900000</v>
      </c>
    </row>
    <row r="49" spans="2:6" ht="15.75" x14ac:dyDescent="0.3">
      <c r="B49" s="109"/>
      <c r="C49" s="174"/>
      <c r="D49" s="109"/>
      <c r="E49" s="110" t="s">
        <v>14</v>
      </c>
      <c r="F49" s="111">
        <f>SUM(F47:F48)</f>
        <v>1050000</v>
      </c>
    </row>
    <row r="51" spans="2:6" ht="15.75" thickBot="1" x14ac:dyDescent="0.3"/>
    <row r="52" spans="2:6" ht="15.75" thickBot="1" x14ac:dyDescent="0.3">
      <c r="B52" s="138"/>
      <c r="C52" s="139" t="s">
        <v>38</v>
      </c>
      <c r="D52" s="175"/>
      <c r="E52" s="161"/>
      <c r="F52" s="140"/>
    </row>
    <row r="53" spans="2:6" ht="15.75" thickBot="1" x14ac:dyDescent="0.3">
      <c r="B53" s="141" t="s">
        <v>0</v>
      </c>
      <c r="C53" s="176" t="s">
        <v>132</v>
      </c>
      <c r="D53" s="204"/>
      <c r="E53" s="205"/>
      <c r="F53" s="205"/>
    </row>
    <row r="54" spans="2:6" ht="15.75" thickBot="1" x14ac:dyDescent="0.3">
      <c r="B54" s="141" t="s">
        <v>1</v>
      </c>
      <c r="C54" s="176" t="s">
        <v>133</v>
      </c>
      <c r="D54" s="175"/>
      <c r="E54" s="142"/>
      <c r="F54" s="140"/>
    </row>
    <row r="55" spans="2:6" s="75" customFormat="1" ht="15.75" thickBot="1" x14ac:dyDescent="0.3">
      <c r="B55" s="141" t="s">
        <v>2</v>
      </c>
      <c r="C55" s="152">
        <v>144898</v>
      </c>
      <c r="D55" s="175"/>
      <c r="E55" s="177" t="s">
        <v>101</v>
      </c>
      <c r="F55" s="140"/>
    </row>
    <row r="56" spans="2:6" ht="15.75" thickBot="1" x14ac:dyDescent="0.3">
      <c r="B56" s="141" t="s">
        <v>3</v>
      </c>
      <c r="C56" s="152"/>
      <c r="D56" s="175"/>
      <c r="E56" s="178">
        <v>15081</v>
      </c>
      <c r="F56" s="140"/>
    </row>
    <row r="57" spans="2:6" ht="15.75" thickBot="1" x14ac:dyDescent="0.3">
      <c r="B57" s="144" t="s">
        <v>81</v>
      </c>
      <c r="C57" s="179">
        <v>14880</v>
      </c>
      <c r="D57" s="175"/>
      <c r="E57" s="140"/>
      <c r="F57" s="140"/>
    </row>
    <row r="58" spans="2:6" ht="15.75" thickBot="1" x14ac:dyDescent="0.3">
      <c r="B58" s="141" t="s">
        <v>4</v>
      </c>
      <c r="C58" s="152"/>
      <c r="D58" s="175"/>
      <c r="E58" s="140"/>
      <c r="F58" s="140"/>
    </row>
    <row r="59" spans="2:6" ht="15.75" thickBot="1" x14ac:dyDescent="0.3">
      <c r="B59" s="145" t="s">
        <v>6</v>
      </c>
      <c r="C59" s="180">
        <v>7051</v>
      </c>
      <c r="D59" s="175"/>
      <c r="E59" s="181"/>
      <c r="F59" s="140"/>
    </row>
    <row r="60" spans="2:6" ht="15.75" thickBot="1" x14ac:dyDescent="0.3">
      <c r="B60" s="146" t="s">
        <v>7</v>
      </c>
      <c r="C60" s="150"/>
      <c r="D60" s="175"/>
      <c r="E60" s="181"/>
      <c r="F60" s="140"/>
    </row>
    <row r="61" spans="2:6" ht="15.75" thickBot="1" x14ac:dyDescent="0.3">
      <c r="B61" s="146" t="s">
        <v>8</v>
      </c>
      <c r="C61" s="150"/>
      <c r="D61" s="175"/>
      <c r="E61" s="181"/>
      <c r="F61" s="140"/>
    </row>
    <row r="62" spans="2:6" ht="15.75" thickBot="1" x14ac:dyDescent="0.3">
      <c r="B62" s="147" t="s">
        <v>9</v>
      </c>
      <c r="C62" s="148" t="s">
        <v>10</v>
      </c>
      <c r="D62" s="149" t="s">
        <v>11</v>
      </c>
      <c r="E62" s="148" t="s">
        <v>12</v>
      </c>
      <c r="F62" s="150" t="s">
        <v>13</v>
      </c>
    </row>
    <row r="63" spans="2:6" ht="15.75" thickBot="1" x14ac:dyDescent="0.3">
      <c r="B63" s="155">
        <v>362500000</v>
      </c>
      <c r="C63" s="156" t="s">
        <v>134</v>
      </c>
      <c r="D63" s="156">
        <v>3</v>
      </c>
      <c r="E63" s="156" t="s">
        <v>135</v>
      </c>
      <c r="F63" s="157" t="s">
        <v>136</v>
      </c>
    </row>
    <row r="64" spans="2:6" ht="15.75" thickBot="1" x14ac:dyDescent="0.3">
      <c r="B64" s="158">
        <v>3200000000</v>
      </c>
      <c r="C64" s="143" t="s">
        <v>137</v>
      </c>
      <c r="D64" s="143">
        <v>1</v>
      </c>
      <c r="E64" s="143" t="s">
        <v>138</v>
      </c>
      <c r="F64" s="159" t="s">
        <v>138</v>
      </c>
    </row>
    <row r="65" spans="2:6" ht="15.75" thickBot="1" x14ac:dyDescent="0.3">
      <c r="B65" s="151"/>
      <c r="C65" s="143"/>
      <c r="D65" s="143"/>
      <c r="E65" s="153" t="s">
        <v>139</v>
      </c>
      <c r="F65" s="154" t="s">
        <v>140</v>
      </c>
    </row>
    <row r="66" spans="2:6" ht="15.75" thickBot="1" x14ac:dyDescent="0.3"/>
    <row r="67" spans="2:6" ht="15.75" thickBot="1" x14ac:dyDescent="0.3">
      <c r="B67" s="78"/>
      <c r="C67" s="79" t="s">
        <v>42</v>
      </c>
      <c r="D67" s="160"/>
      <c r="E67" s="161"/>
      <c r="F67" s="76"/>
    </row>
    <row r="68" spans="2:6" ht="15.75" x14ac:dyDescent="0.3">
      <c r="B68" s="124" t="s">
        <v>0</v>
      </c>
      <c r="C68" s="162" t="s">
        <v>151</v>
      </c>
      <c r="D68" s="168"/>
      <c r="E68" s="182" t="s">
        <v>22</v>
      </c>
      <c r="F68" s="77"/>
    </row>
    <row r="69" spans="2:6" ht="15.75" x14ac:dyDescent="0.3">
      <c r="B69" s="125" t="s">
        <v>1</v>
      </c>
      <c r="C69" s="163" t="s">
        <v>148</v>
      </c>
      <c r="D69" s="164"/>
      <c r="E69" s="108"/>
      <c r="F69" s="77"/>
    </row>
    <row r="70" spans="2:6" s="75" customFormat="1" ht="15.75" x14ac:dyDescent="0.3">
      <c r="B70" s="125" t="s">
        <v>2</v>
      </c>
      <c r="C70" s="165">
        <v>145072</v>
      </c>
      <c r="D70" s="166"/>
      <c r="E70" s="167" t="s">
        <v>101</v>
      </c>
      <c r="F70" s="77"/>
    </row>
    <row r="71" spans="2:6" ht="15.75" x14ac:dyDescent="0.3">
      <c r="B71" s="125" t="s">
        <v>3</v>
      </c>
      <c r="C71" s="165"/>
      <c r="D71" s="168"/>
      <c r="E71" s="169" t="s">
        <v>171</v>
      </c>
      <c r="F71" s="77"/>
    </row>
    <row r="72" spans="2:6" ht="15.75" x14ac:dyDescent="0.3">
      <c r="B72" s="85" t="s">
        <v>81</v>
      </c>
      <c r="C72" s="170">
        <v>14995</v>
      </c>
      <c r="D72" s="168"/>
      <c r="E72" s="77"/>
      <c r="F72" s="77"/>
    </row>
    <row r="73" spans="2:6" ht="15.75" x14ac:dyDescent="0.3">
      <c r="B73" s="125" t="s">
        <v>4</v>
      </c>
      <c r="C73" s="165"/>
      <c r="D73" s="168"/>
      <c r="E73" s="77"/>
      <c r="F73" s="77"/>
    </row>
    <row r="74" spans="2:6" ht="15.75" x14ac:dyDescent="0.3">
      <c r="B74" s="106" t="s">
        <v>6</v>
      </c>
      <c r="C74" s="171">
        <v>7059</v>
      </c>
      <c r="D74" s="168"/>
      <c r="E74" s="172"/>
      <c r="F74" s="77"/>
    </row>
    <row r="75" spans="2:6" ht="15.75" x14ac:dyDescent="0.3">
      <c r="B75" s="106" t="s">
        <v>7</v>
      </c>
      <c r="C75" s="171"/>
      <c r="D75" s="168"/>
      <c r="E75" s="172"/>
      <c r="F75" s="77"/>
    </row>
    <row r="76" spans="2:6" s="75" customFormat="1" ht="16.5" thickBot="1" x14ac:dyDescent="0.35">
      <c r="B76" s="106" t="s">
        <v>8</v>
      </c>
      <c r="C76" s="171"/>
      <c r="D76" s="168"/>
      <c r="E76" s="172"/>
      <c r="F76" s="173"/>
    </row>
    <row r="77" spans="2:6" s="75" customFormat="1" ht="15.75" x14ac:dyDescent="0.3">
      <c r="B77" s="62" t="s">
        <v>9</v>
      </c>
      <c r="C77" s="63" t="s">
        <v>10</v>
      </c>
      <c r="D77" s="63" t="s">
        <v>11</v>
      </c>
      <c r="E77" s="63" t="s">
        <v>12</v>
      </c>
      <c r="F77" s="64" t="s">
        <v>13</v>
      </c>
    </row>
    <row r="78" spans="2:6" ht="15.75" x14ac:dyDescent="0.3">
      <c r="B78" s="82" t="s">
        <v>149</v>
      </c>
      <c r="C78" s="82" t="s">
        <v>150</v>
      </c>
      <c r="D78" s="82">
        <v>1</v>
      </c>
      <c r="E78" s="190">
        <v>1032500</v>
      </c>
      <c r="F78" s="134">
        <f>D78*E78</f>
        <v>1032500</v>
      </c>
    </row>
    <row r="79" spans="2:6" ht="15.75" x14ac:dyDescent="0.3">
      <c r="B79" s="109"/>
      <c r="C79" s="174"/>
      <c r="D79" s="109"/>
      <c r="E79" s="110" t="s">
        <v>14</v>
      </c>
      <c r="F79" s="111">
        <f>SUM(F78:F78)</f>
        <v>1032500</v>
      </c>
    </row>
    <row r="80" spans="2:6" ht="15.75" x14ac:dyDescent="0.3">
      <c r="B80" s="65"/>
    </row>
    <row r="82" spans="2:6" x14ac:dyDescent="0.25">
      <c r="E82" s="60" t="s">
        <v>16</v>
      </c>
      <c r="F82" s="55" t="e">
        <f>F79+F65+F49+F33+F15</f>
        <v>#VALUE!</v>
      </c>
    </row>
    <row r="83" spans="2:6" x14ac:dyDescent="0.25">
      <c r="B83" s="61"/>
    </row>
  </sheetData>
  <mergeCells count="4">
    <mergeCell ref="D4:F4"/>
    <mergeCell ref="D19:F19"/>
    <mergeCell ref="D37:F37"/>
    <mergeCell ref="D53:F53"/>
  </mergeCells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86"/>
  <sheetViews>
    <sheetView topLeftCell="A40" workbookViewId="0">
      <selection activeCell="C49" sqref="C49:C50"/>
    </sheetView>
  </sheetViews>
  <sheetFormatPr baseColWidth="10" defaultRowHeight="15" x14ac:dyDescent="0.25"/>
  <cols>
    <col min="2" max="2" width="32.140625" customWidth="1"/>
    <col min="3" max="3" width="36.140625" customWidth="1"/>
    <col min="4" max="6" width="14" customWidth="1"/>
  </cols>
  <sheetData>
    <row r="2" spans="2:6" ht="15.75" thickBot="1" x14ac:dyDescent="0.3"/>
    <row r="3" spans="2:6" ht="15.75" thickBot="1" x14ac:dyDescent="0.3">
      <c r="B3" s="78"/>
      <c r="C3" s="79" t="s">
        <v>45</v>
      </c>
      <c r="D3" s="160"/>
      <c r="E3" s="161"/>
      <c r="F3" s="76"/>
    </row>
    <row r="4" spans="2:6" ht="15.75" customHeight="1" x14ac:dyDescent="0.3">
      <c r="B4" s="124" t="s">
        <v>0</v>
      </c>
      <c r="C4" s="187" t="s">
        <v>153</v>
      </c>
      <c r="D4" s="168"/>
      <c r="E4" s="182" t="s">
        <v>22</v>
      </c>
      <c r="F4" s="77"/>
    </row>
    <row r="5" spans="2:6" ht="15.75" x14ac:dyDescent="0.3">
      <c r="B5" s="125" t="s">
        <v>1</v>
      </c>
      <c r="C5" s="163" t="s">
        <v>154</v>
      </c>
      <c r="D5" s="164"/>
      <c r="E5" s="108"/>
      <c r="F5" s="77"/>
    </row>
    <row r="6" spans="2:6" ht="15.75" x14ac:dyDescent="0.3">
      <c r="B6" s="125" t="s">
        <v>2</v>
      </c>
      <c r="C6" s="165">
        <v>145126</v>
      </c>
      <c r="D6" s="166"/>
      <c r="E6" s="167" t="s">
        <v>101</v>
      </c>
      <c r="F6" s="77"/>
    </row>
    <row r="7" spans="2:6" ht="15.75" x14ac:dyDescent="0.3">
      <c r="B7" s="125" t="s">
        <v>3</v>
      </c>
      <c r="C7" s="165"/>
      <c r="D7" s="168"/>
      <c r="E7" s="169" t="s">
        <v>169</v>
      </c>
      <c r="F7" s="77"/>
    </row>
    <row r="8" spans="2:6" s="75" customFormat="1" ht="15.75" x14ac:dyDescent="0.3">
      <c r="B8" s="85" t="s">
        <v>81</v>
      </c>
      <c r="C8" s="170">
        <v>15071</v>
      </c>
      <c r="D8" s="168"/>
      <c r="E8" s="77"/>
      <c r="F8" s="77"/>
    </row>
    <row r="9" spans="2:6" ht="15.75" x14ac:dyDescent="0.3">
      <c r="B9" s="125" t="s">
        <v>4</v>
      </c>
      <c r="C9" s="165"/>
      <c r="D9" s="168"/>
      <c r="E9" s="77"/>
      <c r="F9" s="77"/>
    </row>
    <row r="10" spans="2:6" ht="15.75" x14ac:dyDescent="0.3">
      <c r="B10" s="106" t="s">
        <v>6</v>
      </c>
      <c r="C10" s="171">
        <v>1752</v>
      </c>
      <c r="D10" s="168"/>
      <c r="E10" s="172"/>
      <c r="F10" s="77"/>
    </row>
    <row r="11" spans="2:6" ht="15.75" x14ac:dyDescent="0.3">
      <c r="B11" s="106" t="s">
        <v>7</v>
      </c>
      <c r="C11" s="171"/>
      <c r="D11" s="168"/>
      <c r="E11" s="172"/>
      <c r="F11" s="77"/>
    </row>
    <row r="12" spans="2:6" ht="15.75" x14ac:dyDescent="0.3">
      <c r="B12" s="106" t="s">
        <v>8</v>
      </c>
      <c r="C12" s="171"/>
      <c r="D12" s="168"/>
      <c r="E12" s="172"/>
      <c r="F12" s="173"/>
    </row>
    <row r="13" spans="2:6" ht="15.75" x14ac:dyDescent="0.3">
      <c r="B13" s="109" t="s">
        <v>9</v>
      </c>
      <c r="C13" s="109" t="s">
        <v>10</v>
      </c>
      <c r="D13" s="109" t="s">
        <v>11</v>
      </c>
      <c r="E13" s="109" t="s">
        <v>12</v>
      </c>
      <c r="F13" s="109" t="s">
        <v>13</v>
      </c>
    </row>
    <row r="14" spans="2:6" x14ac:dyDescent="0.25">
      <c r="B14" s="80" t="s">
        <v>110</v>
      </c>
      <c r="C14" s="81" t="s">
        <v>155</v>
      </c>
      <c r="D14" s="80">
        <v>20</v>
      </c>
      <c r="E14" s="83">
        <v>45675</v>
      </c>
      <c r="F14" s="84">
        <f>D14*E14</f>
        <v>913500</v>
      </c>
    </row>
    <row r="15" spans="2:6" ht="15.75" x14ac:dyDescent="0.3">
      <c r="B15" s="109"/>
      <c r="C15" s="174"/>
      <c r="D15" s="109"/>
      <c r="E15" s="110" t="s">
        <v>14</v>
      </c>
      <c r="F15" s="111">
        <f>SUM(F14)</f>
        <v>913500</v>
      </c>
    </row>
    <row r="17" spans="2:6" ht="15.75" thickBot="1" x14ac:dyDescent="0.3"/>
    <row r="18" spans="2:6" ht="15.75" thickBot="1" x14ac:dyDescent="0.3">
      <c r="B18" s="78"/>
      <c r="C18" s="79" t="s">
        <v>71</v>
      </c>
      <c r="D18" s="160"/>
      <c r="E18" s="161"/>
      <c r="F18" s="76"/>
    </row>
    <row r="19" spans="2:6" ht="15" customHeight="1" x14ac:dyDescent="0.3">
      <c r="B19" s="124" t="s">
        <v>0</v>
      </c>
      <c r="C19" s="162" t="s">
        <v>151</v>
      </c>
      <c r="D19" s="168"/>
      <c r="E19" s="182" t="s">
        <v>22</v>
      </c>
      <c r="F19" s="77"/>
    </row>
    <row r="20" spans="2:6" ht="15.75" x14ac:dyDescent="0.3">
      <c r="B20" s="125" t="s">
        <v>1</v>
      </c>
      <c r="C20" s="163" t="s">
        <v>148</v>
      </c>
      <c r="D20" s="164"/>
      <c r="E20" s="108"/>
      <c r="F20" s="77"/>
    </row>
    <row r="21" spans="2:6" ht="15.75" x14ac:dyDescent="0.3">
      <c r="B21" s="125" t="s">
        <v>2</v>
      </c>
      <c r="C21" s="165">
        <v>145602</v>
      </c>
      <c r="D21" s="166"/>
      <c r="E21" s="167" t="s">
        <v>101</v>
      </c>
      <c r="F21" s="77"/>
    </row>
    <row r="22" spans="2:6" ht="15.75" x14ac:dyDescent="0.3">
      <c r="B22" s="125" t="s">
        <v>3</v>
      </c>
      <c r="C22" s="165"/>
      <c r="D22" s="168"/>
      <c r="E22" s="169" t="s">
        <v>186</v>
      </c>
      <c r="F22" s="77"/>
    </row>
    <row r="23" spans="2:6" s="75" customFormat="1" ht="15.75" x14ac:dyDescent="0.3">
      <c r="B23" s="85" t="s">
        <v>81</v>
      </c>
      <c r="C23" s="170">
        <v>15263</v>
      </c>
      <c r="D23" s="168"/>
      <c r="E23" s="77"/>
      <c r="F23" s="77"/>
    </row>
    <row r="24" spans="2:6" ht="15.75" x14ac:dyDescent="0.3">
      <c r="B24" s="125" t="s">
        <v>4</v>
      </c>
      <c r="C24" s="165">
        <v>867</v>
      </c>
      <c r="D24" s="168"/>
      <c r="E24" s="77"/>
      <c r="F24" s="77"/>
    </row>
    <row r="25" spans="2:6" ht="15.75" x14ac:dyDescent="0.3">
      <c r="B25" s="106" t="s">
        <v>6</v>
      </c>
      <c r="C25" s="171">
        <v>7060</v>
      </c>
      <c r="D25" s="168"/>
      <c r="E25" s="172"/>
      <c r="F25" s="77"/>
    </row>
    <row r="26" spans="2:6" ht="15.75" x14ac:dyDescent="0.3">
      <c r="B26" s="106" t="s">
        <v>7</v>
      </c>
      <c r="C26" s="171"/>
      <c r="D26" s="168"/>
      <c r="E26" s="172"/>
      <c r="F26" s="77"/>
    </row>
    <row r="27" spans="2:6" ht="15.75" x14ac:dyDescent="0.3">
      <c r="B27" s="106" t="s">
        <v>8</v>
      </c>
      <c r="C27" s="171"/>
      <c r="D27" s="168"/>
      <c r="E27" s="172"/>
      <c r="F27" s="173"/>
    </row>
    <row r="28" spans="2:6" ht="15.75" x14ac:dyDescent="0.3">
      <c r="B28" s="109" t="s">
        <v>9</v>
      </c>
      <c r="C28" s="109"/>
      <c r="D28" s="109" t="s">
        <v>11</v>
      </c>
      <c r="E28" s="109" t="s">
        <v>12</v>
      </c>
      <c r="F28" s="109" t="s">
        <v>13</v>
      </c>
    </row>
    <row r="29" spans="2:6" x14ac:dyDescent="0.25">
      <c r="B29" s="80" t="s">
        <v>110</v>
      </c>
      <c r="C29" s="81" t="s">
        <v>156</v>
      </c>
      <c r="D29" s="80">
        <v>20</v>
      </c>
      <c r="E29" s="83">
        <v>46675</v>
      </c>
      <c r="F29" s="84">
        <f>D29*E29</f>
        <v>933500</v>
      </c>
    </row>
    <row r="30" spans="2:6" ht="15.75" x14ac:dyDescent="0.3">
      <c r="B30" s="109"/>
      <c r="C30" s="174"/>
      <c r="D30" s="109"/>
      <c r="E30" s="110" t="s">
        <v>14</v>
      </c>
      <c r="F30" s="111">
        <f>SUM(F29)</f>
        <v>933500</v>
      </c>
    </row>
    <row r="32" spans="2:6" ht="15.75" thickBot="1" x14ac:dyDescent="0.3"/>
    <row r="33" spans="2:6" ht="15.75" customHeight="1" thickBot="1" x14ac:dyDescent="0.3">
      <c r="B33" s="78"/>
      <c r="C33" s="79" t="s">
        <v>77</v>
      </c>
      <c r="D33" s="160"/>
      <c r="E33" s="161"/>
      <c r="F33" s="76"/>
    </row>
    <row r="34" spans="2:6" ht="15.75" x14ac:dyDescent="0.3">
      <c r="B34" s="124" t="s">
        <v>0</v>
      </c>
      <c r="C34" s="162" t="s">
        <v>108</v>
      </c>
      <c r="D34" s="168"/>
      <c r="E34" s="182" t="s">
        <v>22</v>
      </c>
      <c r="F34" s="77"/>
    </row>
    <row r="35" spans="2:6" ht="15.75" x14ac:dyDescent="0.3">
      <c r="B35" s="125" t="s">
        <v>1</v>
      </c>
      <c r="C35" s="163" t="s">
        <v>105</v>
      </c>
      <c r="D35" s="164"/>
      <c r="E35" s="108"/>
      <c r="F35" s="77"/>
    </row>
    <row r="36" spans="2:6" ht="15.75" x14ac:dyDescent="0.3">
      <c r="B36" s="125" t="s">
        <v>2</v>
      </c>
      <c r="C36" s="165">
        <v>145607</v>
      </c>
      <c r="D36" s="166"/>
      <c r="E36" s="167" t="s">
        <v>101</v>
      </c>
      <c r="F36" s="77"/>
    </row>
    <row r="37" spans="2:6" ht="15.75" x14ac:dyDescent="0.3">
      <c r="B37" s="125" t="s">
        <v>3</v>
      </c>
      <c r="C37" s="165"/>
      <c r="D37" s="168"/>
      <c r="E37" s="169" t="s">
        <v>187</v>
      </c>
      <c r="F37" s="77"/>
    </row>
    <row r="38" spans="2:6" s="75" customFormat="1" ht="15.75" x14ac:dyDescent="0.3">
      <c r="B38" s="85" t="s">
        <v>81</v>
      </c>
      <c r="C38" s="170">
        <v>15319</v>
      </c>
      <c r="D38" s="168"/>
      <c r="E38" s="77"/>
      <c r="F38" s="77"/>
    </row>
    <row r="39" spans="2:6" ht="15.75" x14ac:dyDescent="0.3">
      <c r="B39" s="125" t="s">
        <v>4</v>
      </c>
      <c r="C39" s="165" t="s">
        <v>161</v>
      </c>
      <c r="D39" s="168"/>
      <c r="E39" s="77"/>
      <c r="F39" s="77"/>
    </row>
    <row r="40" spans="2:6" ht="15.75" x14ac:dyDescent="0.3">
      <c r="B40" s="106" t="s">
        <v>6</v>
      </c>
      <c r="C40" s="171"/>
      <c r="D40" s="168"/>
      <c r="E40" s="172"/>
      <c r="F40" s="77"/>
    </row>
    <row r="41" spans="2:6" ht="15.75" x14ac:dyDescent="0.3">
      <c r="B41" s="106" t="s">
        <v>7</v>
      </c>
      <c r="C41" s="171"/>
      <c r="D41" s="168"/>
      <c r="E41" s="172"/>
      <c r="F41" s="77"/>
    </row>
    <row r="42" spans="2:6" ht="15.75" x14ac:dyDescent="0.3">
      <c r="B42" s="106" t="s">
        <v>8</v>
      </c>
      <c r="C42" s="171"/>
      <c r="D42" s="168"/>
      <c r="E42" s="172"/>
      <c r="F42" s="173"/>
    </row>
    <row r="43" spans="2:6" ht="15.75" x14ac:dyDescent="0.3">
      <c r="B43" s="109" t="s">
        <v>9</v>
      </c>
      <c r="C43" s="109" t="s">
        <v>10</v>
      </c>
      <c r="D43" s="109" t="s">
        <v>11</v>
      </c>
      <c r="E43" s="109" t="s">
        <v>12</v>
      </c>
      <c r="F43" s="109" t="s">
        <v>13</v>
      </c>
    </row>
    <row r="44" spans="2:6" x14ac:dyDescent="0.25">
      <c r="B44" s="80">
        <v>9082603</v>
      </c>
      <c r="C44" s="81" t="s">
        <v>157</v>
      </c>
      <c r="D44" s="80">
        <v>2</v>
      </c>
      <c r="E44" s="83">
        <v>132000</v>
      </c>
      <c r="F44" s="84">
        <f>D44*E44</f>
        <v>264000</v>
      </c>
    </row>
    <row r="45" spans="2:6" ht="16.5" customHeight="1" x14ac:dyDescent="0.3">
      <c r="B45" s="109"/>
      <c r="C45" s="174"/>
      <c r="D45" s="109"/>
      <c r="E45" s="110" t="s">
        <v>14</v>
      </c>
      <c r="F45" s="111">
        <f>SUM(F44)</f>
        <v>264000</v>
      </c>
    </row>
    <row r="47" spans="2:6" ht="15.75" customHeight="1" thickBot="1" x14ac:dyDescent="0.3"/>
    <row r="48" spans="2:6" ht="15.75" thickBot="1" x14ac:dyDescent="0.3">
      <c r="B48" s="78"/>
      <c r="C48" s="79" t="s">
        <v>78</v>
      </c>
      <c r="D48" s="160"/>
      <c r="E48" s="161"/>
      <c r="F48" s="76"/>
    </row>
    <row r="49" spans="2:6" ht="15.75" x14ac:dyDescent="0.3">
      <c r="B49" s="124" t="s">
        <v>0</v>
      </c>
      <c r="C49" s="193" t="s">
        <v>158</v>
      </c>
      <c r="D49" s="168"/>
      <c r="E49" s="182" t="s">
        <v>22</v>
      </c>
      <c r="F49" s="77"/>
    </row>
    <row r="50" spans="2:6" ht="15.75" x14ac:dyDescent="0.3">
      <c r="B50" s="125" t="s">
        <v>1</v>
      </c>
      <c r="C50" s="194" t="s">
        <v>121</v>
      </c>
      <c r="D50" s="164"/>
      <c r="E50" s="108"/>
      <c r="F50" s="77"/>
    </row>
    <row r="51" spans="2:6" ht="15.75" x14ac:dyDescent="0.3">
      <c r="B51" s="125" t="s">
        <v>2</v>
      </c>
      <c r="C51" s="165">
        <v>145610</v>
      </c>
      <c r="D51" s="166"/>
      <c r="E51" s="167" t="s">
        <v>101</v>
      </c>
      <c r="F51" s="77"/>
    </row>
    <row r="52" spans="2:6" ht="15.75" x14ac:dyDescent="0.3">
      <c r="B52" s="125" t="s">
        <v>3</v>
      </c>
      <c r="C52" s="165"/>
      <c r="D52" s="168"/>
      <c r="E52" s="169" t="s">
        <v>188</v>
      </c>
      <c r="F52" s="77"/>
    </row>
    <row r="53" spans="2:6" s="75" customFormat="1" ht="15.75" x14ac:dyDescent="0.3">
      <c r="B53" s="85" t="s">
        <v>81</v>
      </c>
      <c r="C53" s="170">
        <v>15339</v>
      </c>
      <c r="D53" s="168"/>
      <c r="E53" s="77"/>
      <c r="F53" s="77"/>
    </row>
    <row r="54" spans="2:6" ht="15.75" x14ac:dyDescent="0.3">
      <c r="B54" s="125" t="s">
        <v>4</v>
      </c>
      <c r="C54" s="165"/>
      <c r="D54" s="168"/>
      <c r="E54" s="77"/>
      <c r="F54" s="77"/>
    </row>
    <row r="55" spans="2:6" ht="15.75" x14ac:dyDescent="0.3">
      <c r="B55" s="106" t="s">
        <v>6</v>
      </c>
      <c r="C55" s="171">
        <v>7153</v>
      </c>
      <c r="D55" s="168"/>
      <c r="E55" s="172"/>
      <c r="F55" s="77"/>
    </row>
    <row r="56" spans="2:6" ht="15.75" x14ac:dyDescent="0.3">
      <c r="B56" s="106" t="s">
        <v>7</v>
      </c>
      <c r="C56" s="171"/>
      <c r="D56" s="168"/>
      <c r="E56" s="172"/>
      <c r="F56" s="77"/>
    </row>
    <row r="57" spans="2:6" ht="15.75" x14ac:dyDescent="0.3">
      <c r="B57" s="106" t="s">
        <v>8</v>
      </c>
      <c r="C57" s="171"/>
      <c r="D57" s="168"/>
      <c r="E57" s="172"/>
      <c r="F57" s="173"/>
    </row>
    <row r="58" spans="2:6" ht="15.75" x14ac:dyDescent="0.3">
      <c r="B58" s="109" t="s">
        <v>9</v>
      </c>
      <c r="C58" s="109" t="s">
        <v>10</v>
      </c>
      <c r="D58" s="109" t="s">
        <v>11</v>
      </c>
      <c r="E58" s="109" t="s">
        <v>12</v>
      </c>
      <c r="F58" s="109" t="s">
        <v>13</v>
      </c>
    </row>
    <row r="59" spans="2:6" x14ac:dyDescent="0.25">
      <c r="B59" s="80" t="s">
        <v>160</v>
      </c>
      <c r="C59" s="81" t="s">
        <v>159</v>
      </c>
      <c r="D59" s="80">
        <v>1</v>
      </c>
      <c r="E59" s="83">
        <v>360000</v>
      </c>
      <c r="F59" s="84">
        <f>D59*E59</f>
        <v>360000</v>
      </c>
    </row>
    <row r="60" spans="2:6" ht="15.75" x14ac:dyDescent="0.3">
      <c r="B60" s="109"/>
      <c r="C60" s="174"/>
      <c r="D60" s="109"/>
      <c r="E60" s="110" t="s">
        <v>14</v>
      </c>
      <c r="F60" s="111">
        <f>SUM(F59)</f>
        <v>360000</v>
      </c>
    </row>
    <row r="61" spans="2:6" ht="15.75" customHeight="1" x14ac:dyDescent="0.25"/>
    <row r="62" spans="2:6" ht="15.75" thickBot="1" x14ac:dyDescent="0.3"/>
    <row r="63" spans="2:6" ht="15.75" customHeight="1" thickBot="1" x14ac:dyDescent="0.3">
      <c r="B63" s="78"/>
      <c r="C63" s="79" t="s">
        <v>79</v>
      </c>
      <c r="D63" s="160"/>
      <c r="E63" s="161"/>
      <c r="F63" s="76"/>
    </row>
    <row r="64" spans="2:6" ht="15.75" x14ac:dyDescent="0.3">
      <c r="B64" s="124" t="s">
        <v>0</v>
      </c>
      <c r="C64" s="187" t="s">
        <v>172</v>
      </c>
      <c r="D64" s="168"/>
      <c r="E64" s="182" t="s">
        <v>22</v>
      </c>
      <c r="F64" s="77"/>
    </row>
    <row r="65" spans="2:6" ht="15.75" x14ac:dyDescent="0.3">
      <c r="B65" s="125" t="s">
        <v>1</v>
      </c>
      <c r="C65" s="163" t="s">
        <v>173</v>
      </c>
      <c r="D65" s="164"/>
      <c r="E65" s="108"/>
      <c r="F65" s="77"/>
    </row>
    <row r="66" spans="2:6" ht="15.75" x14ac:dyDescent="0.3">
      <c r="B66" s="125" t="s">
        <v>2</v>
      </c>
      <c r="C66" s="188">
        <v>145826</v>
      </c>
      <c r="D66" s="166"/>
      <c r="E66" s="167" t="s">
        <v>101</v>
      </c>
      <c r="F66" s="77"/>
    </row>
    <row r="67" spans="2:6" ht="15.75" x14ac:dyDescent="0.3">
      <c r="B67" s="125" t="s">
        <v>3</v>
      </c>
      <c r="C67" s="165"/>
      <c r="D67" s="168"/>
      <c r="E67" s="169" t="s">
        <v>196</v>
      </c>
      <c r="F67" s="77"/>
    </row>
    <row r="68" spans="2:6" ht="15.75" x14ac:dyDescent="0.3">
      <c r="B68" s="85" t="s">
        <v>81</v>
      </c>
      <c r="C68" s="170">
        <v>15421</v>
      </c>
      <c r="D68" s="168"/>
      <c r="E68" s="77"/>
      <c r="F68" s="77"/>
    </row>
    <row r="69" spans="2:6" s="75" customFormat="1" ht="15.75" x14ac:dyDescent="0.3">
      <c r="B69" s="125" t="s">
        <v>4</v>
      </c>
      <c r="C69" s="165" t="s">
        <v>174</v>
      </c>
      <c r="D69" s="168"/>
      <c r="E69" s="77"/>
      <c r="F69" s="77"/>
    </row>
    <row r="70" spans="2:6" s="75" customFormat="1" ht="15.75" x14ac:dyDescent="0.3">
      <c r="B70" s="106" t="s">
        <v>6</v>
      </c>
      <c r="C70" s="171"/>
      <c r="D70" s="168"/>
      <c r="E70" s="172"/>
      <c r="F70" s="77"/>
    </row>
    <row r="71" spans="2:6" ht="15.75" x14ac:dyDescent="0.3">
      <c r="B71" s="106" t="s">
        <v>7</v>
      </c>
      <c r="C71" s="171"/>
      <c r="D71" s="168"/>
      <c r="E71" s="172"/>
      <c r="F71" s="77"/>
    </row>
    <row r="72" spans="2:6" ht="15.75" x14ac:dyDescent="0.3">
      <c r="B72" s="106" t="s">
        <v>8</v>
      </c>
      <c r="C72" s="171"/>
      <c r="D72" s="168"/>
      <c r="E72" s="172"/>
      <c r="F72" s="173"/>
    </row>
    <row r="73" spans="2:6" ht="15.75" x14ac:dyDescent="0.3">
      <c r="B73" s="109" t="s">
        <v>9</v>
      </c>
      <c r="C73" s="109" t="s">
        <v>10</v>
      </c>
      <c r="D73" s="109" t="s">
        <v>11</v>
      </c>
      <c r="E73" s="109" t="s">
        <v>12</v>
      </c>
      <c r="F73" s="109" t="s">
        <v>13</v>
      </c>
    </row>
    <row r="74" spans="2:6" x14ac:dyDescent="0.25">
      <c r="B74" s="80">
        <v>550272</v>
      </c>
      <c r="C74" s="81" t="s">
        <v>175</v>
      </c>
      <c r="D74" s="80">
        <v>1</v>
      </c>
      <c r="E74" s="83">
        <v>232000</v>
      </c>
      <c r="F74" s="84">
        <f>D74*E74</f>
        <v>232000</v>
      </c>
    </row>
    <row r="75" spans="2:6" ht="15.75" x14ac:dyDescent="0.3">
      <c r="B75" s="109"/>
      <c r="C75" s="174"/>
      <c r="D75" s="109"/>
      <c r="E75" s="110" t="s">
        <v>14</v>
      </c>
      <c r="F75" s="111">
        <f>SUM(F74)</f>
        <v>232000</v>
      </c>
    </row>
    <row r="77" spans="2:6" x14ac:dyDescent="0.25">
      <c r="E77" s="54" t="s">
        <v>16</v>
      </c>
      <c r="F77" s="55">
        <f>F75+F60+F45+F30+F15</f>
        <v>2703000</v>
      </c>
    </row>
    <row r="83" spans="9:9" x14ac:dyDescent="0.25">
      <c r="I83" s="90"/>
    </row>
    <row r="84" spans="9:9" x14ac:dyDescent="0.25">
      <c r="I84" s="90"/>
    </row>
    <row r="85" spans="9:9" x14ac:dyDescent="0.25">
      <c r="I85" s="90"/>
    </row>
    <row r="86" spans="9:9" x14ac:dyDescent="0.25">
      <c r="I86" s="91"/>
    </row>
  </sheetData>
  <pageMargins left="0.70866141732283472" right="0.70866141732283472" top="0.74803149606299213" bottom="0.74803149606299213" header="0.31496062992125984" footer="0.31496062992125984"/>
  <pageSetup paperSize="9" scale="64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77"/>
  <sheetViews>
    <sheetView topLeftCell="A43" workbookViewId="0">
      <selection activeCell="F74" sqref="F74"/>
    </sheetView>
  </sheetViews>
  <sheetFormatPr baseColWidth="10" defaultRowHeight="15" x14ac:dyDescent="0.25"/>
  <cols>
    <col min="2" max="2" width="34.7109375" customWidth="1"/>
    <col min="3" max="3" width="36.140625" customWidth="1"/>
    <col min="4" max="4" width="12.5703125" customWidth="1"/>
    <col min="5" max="5" width="13.85546875" customWidth="1"/>
    <col min="6" max="6" width="13.140625" customWidth="1"/>
  </cols>
  <sheetData>
    <row r="2" spans="2:6" ht="15.75" thickBot="1" x14ac:dyDescent="0.3"/>
    <row r="3" spans="2:6" ht="15.75" thickBot="1" x14ac:dyDescent="0.3">
      <c r="B3" s="78"/>
      <c r="C3" s="79" t="s">
        <v>82</v>
      </c>
      <c r="D3" s="160"/>
      <c r="E3" s="161"/>
      <c r="F3" s="76"/>
    </row>
    <row r="4" spans="2:6" ht="15.75" x14ac:dyDescent="0.3">
      <c r="B4" s="124" t="s">
        <v>0</v>
      </c>
      <c r="C4" s="162" t="s">
        <v>177</v>
      </c>
      <c r="D4" s="168"/>
      <c r="E4" s="182" t="s">
        <v>22</v>
      </c>
      <c r="F4" s="77"/>
    </row>
    <row r="5" spans="2:6" ht="15.75" x14ac:dyDescent="0.3">
      <c r="B5" s="125" t="s">
        <v>1</v>
      </c>
      <c r="C5" s="163" t="s">
        <v>178</v>
      </c>
      <c r="D5" s="164"/>
      <c r="E5" s="108"/>
      <c r="F5" s="77"/>
    </row>
    <row r="6" spans="2:6" ht="15.75" x14ac:dyDescent="0.3">
      <c r="B6" s="125" t="s">
        <v>2</v>
      </c>
      <c r="C6" s="165">
        <v>145827</v>
      </c>
      <c r="D6" s="166"/>
      <c r="E6" s="167" t="s">
        <v>101</v>
      </c>
      <c r="F6" s="77"/>
    </row>
    <row r="7" spans="2:6" ht="15.75" x14ac:dyDescent="0.3">
      <c r="B7" s="125" t="s">
        <v>3</v>
      </c>
      <c r="C7" s="165"/>
      <c r="D7" s="168"/>
      <c r="E7" s="169" t="s">
        <v>194</v>
      </c>
      <c r="F7" s="77"/>
    </row>
    <row r="8" spans="2:6" s="75" customFormat="1" ht="15.75" x14ac:dyDescent="0.3">
      <c r="B8" s="85" t="s">
        <v>81</v>
      </c>
      <c r="C8" s="170">
        <v>15422</v>
      </c>
      <c r="D8" s="168"/>
      <c r="E8" s="77"/>
      <c r="F8" s="77"/>
    </row>
    <row r="9" spans="2:6" s="75" customFormat="1" ht="15.75" x14ac:dyDescent="0.3">
      <c r="B9" s="125" t="s">
        <v>4</v>
      </c>
      <c r="C9" s="165">
        <v>6118</v>
      </c>
      <c r="D9" s="168"/>
      <c r="E9" s="77"/>
      <c r="F9" s="77"/>
    </row>
    <row r="10" spans="2:6" ht="15.75" x14ac:dyDescent="0.3">
      <c r="B10" s="106" t="s">
        <v>6</v>
      </c>
      <c r="C10" s="171"/>
      <c r="D10" s="168"/>
      <c r="E10" s="172"/>
      <c r="F10" s="77"/>
    </row>
    <row r="11" spans="2:6" ht="15.75" x14ac:dyDescent="0.3">
      <c r="B11" s="106" t="s">
        <v>7</v>
      </c>
      <c r="C11" s="171"/>
      <c r="D11" s="168"/>
      <c r="E11" s="172"/>
      <c r="F11" s="77"/>
    </row>
    <row r="12" spans="2:6" ht="15.75" x14ac:dyDescent="0.3">
      <c r="B12" s="106" t="s">
        <v>8</v>
      </c>
      <c r="C12" s="171"/>
      <c r="D12" s="168"/>
      <c r="E12" s="172"/>
      <c r="F12" s="173"/>
    </row>
    <row r="13" spans="2:6" ht="15.75" x14ac:dyDescent="0.3">
      <c r="B13" s="109" t="s">
        <v>9</v>
      </c>
      <c r="C13" s="109" t="s">
        <v>10</v>
      </c>
      <c r="D13" s="109" t="s">
        <v>11</v>
      </c>
      <c r="E13" s="109" t="s">
        <v>12</v>
      </c>
      <c r="F13" s="109" t="s">
        <v>13</v>
      </c>
    </row>
    <row r="14" spans="2:6" x14ac:dyDescent="0.25">
      <c r="B14" s="80" t="s">
        <v>179</v>
      </c>
      <c r="C14" s="81" t="s">
        <v>180</v>
      </c>
      <c r="D14" s="80">
        <v>1</v>
      </c>
      <c r="E14" s="83">
        <v>1694000</v>
      </c>
      <c r="F14" s="84">
        <f>D14*E14</f>
        <v>1694000</v>
      </c>
    </row>
    <row r="15" spans="2:6" s="61" customFormat="1" ht="15.75" x14ac:dyDescent="0.3">
      <c r="B15" s="109"/>
      <c r="C15" s="174"/>
      <c r="D15" s="109"/>
      <c r="E15" s="110" t="s">
        <v>14</v>
      </c>
      <c r="F15" s="111">
        <f>SUM(F14:F14)</f>
        <v>1694000</v>
      </c>
    </row>
    <row r="16" spans="2:6" ht="15.75" thickBot="1" x14ac:dyDescent="0.3"/>
    <row r="17" spans="2:6" ht="15.75" thickBot="1" x14ac:dyDescent="0.3">
      <c r="B17" s="78"/>
      <c r="C17" s="79" t="s">
        <v>83</v>
      </c>
      <c r="D17" s="160"/>
      <c r="E17" s="161"/>
      <c r="F17" s="76"/>
    </row>
    <row r="18" spans="2:6" ht="15.75" x14ac:dyDescent="0.3">
      <c r="B18" s="124" t="s">
        <v>0</v>
      </c>
      <c r="C18" s="162" t="s">
        <v>177</v>
      </c>
      <c r="D18" s="168"/>
      <c r="E18" s="182" t="s">
        <v>22</v>
      </c>
      <c r="F18" s="77"/>
    </row>
    <row r="19" spans="2:6" ht="15.75" x14ac:dyDescent="0.3">
      <c r="B19" s="125" t="s">
        <v>1</v>
      </c>
      <c r="C19" s="163" t="s">
        <v>178</v>
      </c>
      <c r="D19" s="164"/>
      <c r="E19" s="108"/>
      <c r="F19" s="77"/>
    </row>
    <row r="20" spans="2:6" ht="15.75" x14ac:dyDescent="0.3">
      <c r="B20" s="125" t="s">
        <v>2</v>
      </c>
      <c r="C20" s="165"/>
      <c r="D20" s="166"/>
      <c r="E20" s="167" t="s">
        <v>101</v>
      </c>
      <c r="F20" s="77"/>
    </row>
    <row r="21" spans="2:6" ht="15.75" x14ac:dyDescent="0.3">
      <c r="B21" s="125" t="s">
        <v>3</v>
      </c>
      <c r="C21" s="165"/>
      <c r="D21" s="168"/>
      <c r="E21" s="169" t="s">
        <v>199</v>
      </c>
      <c r="F21" s="77"/>
    </row>
    <row r="22" spans="2:6" ht="15.75" x14ac:dyDescent="0.3">
      <c r="B22" s="85" t="s">
        <v>81</v>
      </c>
      <c r="C22" s="170"/>
      <c r="D22" s="168"/>
      <c r="E22" s="77"/>
      <c r="F22" s="77"/>
    </row>
    <row r="23" spans="2:6" s="75" customFormat="1" ht="15.75" x14ac:dyDescent="0.3">
      <c r="B23" s="125" t="s">
        <v>4</v>
      </c>
      <c r="C23" s="165"/>
      <c r="D23" s="168"/>
      <c r="E23" s="77"/>
      <c r="F23" s="77"/>
    </row>
    <row r="24" spans="2:6" s="75" customFormat="1" ht="15.75" x14ac:dyDescent="0.3">
      <c r="B24" s="106" t="s">
        <v>6</v>
      </c>
      <c r="C24" s="171">
        <v>7149</v>
      </c>
      <c r="D24" s="168"/>
      <c r="E24" s="172"/>
      <c r="F24" s="77"/>
    </row>
    <row r="25" spans="2:6" ht="15.75" x14ac:dyDescent="0.3">
      <c r="B25" s="106" t="s">
        <v>7</v>
      </c>
      <c r="C25" s="171"/>
      <c r="D25" s="168"/>
      <c r="E25" s="172"/>
      <c r="F25" s="77"/>
    </row>
    <row r="26" spans="2:6" ht="15.75" x14ac:dyDescent="0.3">
      <c r="B26" s="106" t="s">
        <v>8</v>
      </c>
      <c r="C26" s="171"/>
      <c r="D26" s="168"/>
      <c r="E26" s="172"/>
      <c r="F26" s="173"/>
    </row>
    <row r="27" spans="2:6" ht="15.75" x14ac:dyDescent="0.3">
      <c r="B27" s="109" t="s">
        <v>9</v>
      </c>
      <c r="C27" s="109" t="s">
        <v>10</v>
      </c>
      <c r="D27" s="109" t="s">
        <v>11</v>
      </c>
      <c r="E27" s="109" t="s">
        <v>12</v>
      </c>
      <c r="F27" s="109" t="s">
        <v>13</v>
      </c>
    </row>
    <row r="28" spans="2:6" x14ac:dyDescent="0.25">
      <c r="B28" s="80" t="s">
        <v>149</v>
      </c>
      <c r="C28" s="81" t="s">
        <v>189</v>
      </c>
      <c r="D28" s="80">
        <v>2</v>
      </c>
      <c r="E28" s="83">
        <v>1032500</v>
      </c>
      <c r="F28" s="84">
        <f>D28*E28</f>
        <v>2065000</v>
      </c>
    </row>
    <row r="29" spans="2:6" ht="15.75" x14ac:dyDescent="0.3">
      <c r="B29" s="109"/>
      <c r="C29" s="174"/>
      <c r="D29" s="109"/>
      <c r="E29" s="110" t="s">
        <v>14</v>
      </c>
      <c r="F29" s="111">
        <f>SUM(F28)</f>
        <v>2065000</v>
      </c>
    </row>
    <row r="31" spans="2:6" s="75" customFormat="1" ht="15.75" thickBot="1" x14ac:dyDescent="0.3">
      <c r="B31"/>
      <c r="C31"/>
      <c r="D31"/>
      <c r="E31"/>
      <c r="F31"/>
    </row>
    <row r="32" spans="2:6" ht="15.75" thickBot="1" x14ac:dyDescent="0.3">
      <c r="B32" s="78"/>
      <c r="C32" s="79" t="s">
        <v>84</v>
      </c>
      <c r="D32" s="160"/>
      <c r="E32" s="161"/>
      <c r="F32" s="76"/>
    </row>
    <row r="33" spans="2:6" ht="15.75" x14ac:dyDescent="0.3">
      <c r="B33" s="124" t="s">
        <v>0</v>
      </c>
      <c r="C33" s="162" t="s">
        <v>190</v>
      </c>
      <c r="D33" s="168"/>
      <c r="E33" s="182" t="s">
        <v>22</v>
      </c>
      <c r="F33" s="77"/>
    </row>
    <row r="34" spans="2:6" ht="15.75" x14ac:dyDescent="0.3">
      <c r="B34" s="125" t="s">
        <v>1</v>
      </c>
      <c r="C34" s="163" t="s">
        <v>191</v>
      </c>
      <c r="D34" s="164"/>
      <c r="E34" s="108"/>
      <c r="F34" s="77"/>
    </row>
    <row r="35" spans="2:6" ht="15.75" x14ac:dyDescent="0.3">
      <c r="B35" s="125" t="s">
        <v>2</v>
      </c>
      <c r="C35" s="165">
        <v>145881</v>
      </c>
      <c r="D35" s="166"/>
      <c r="E35" s="167" t="s">
        <v>101</v>
      </c>
      <c r="F35" s="77"/>
    </row>
    <row r="36" spans="2:6" ht="15.75" x14ac:dyDescent="0.3">
      <c r="B36" s="125" t="s">
        <v>3</v>
      </c>
      <c r="C36" s="165"/>
      <c r="D36" s="168"/>
      <c r="E36" s="169" t="s">
        <v>195</v>
      </c>
      <c r="F36" s="77"/>
    </row>
    <row r="37" spans="2:6" ht="15.75" x14ac:dyDescent="0.3">
      <c r="B37" s="85" t="s">
        <v>81</v>
      </c>
      <c r="C37" s="170">
        <v>15524</v>
      </c>
      <c r="D37" s="168"/>
      <c r="E37" s="77"/>
      <c r="F37" s="77"/>
    </row>
    <row r="38" spans="2:6" ht="15.75" x14ac:dyDescent="0.3">
      <c r="B38" s="125" t="s">
        <v>4</v>
      </c>
      <c r="C38" s="165" t="s">
        <v>119</v>
      </c>
      <c r="D38" s="168"/>
      <c r="E38" s="77"/>
      <c r="F38" s="77"/>
    </row>
    <row r="39" spans="2:6" ht="15.75" x14ac:dyDescent="0.3">
      <c r="B39" s="106" t="s">
        <v>6</v>
      </c>
      <c r="C39" s="171"/>
      <c r="D39" s="168"/>
      <c r="E39" s="172"/>
      <c r="F39" s="77"/>
    </row>
    <row r="40" spans="2:6" s="75" customFormat="1" ht="15.75" x14ac:dyDescent="0.3">
      <c r="B40" s="106" t="s">
        <v>7</v>
      </c>
      <c r="C40" s="171"/>
      <c r="D40" s="168"/>
      <c r="E40" s="172"/>
      <c r="F40" s="77"/>
    </row>
    <row r="41" spans="2:6" ht="15.75" x14ac:dyDescent="0.3">
      <c r="B41" s="106" t="s">
        <v>8</v>
      </c>
      <c r="C41" s="171"/>
      <c r="D41" s="168"/>
      <c r="E41" s="172"/>
      <c r="F41" s="173"/>
    </row>
    <row r="42" spans="2:6" ht="15.75" x14ac:dyDescent="0.3">
      <c r="B42" s="109" t="s">
        <v>9</v>
      </c>
      <c r="C42" s="109" t="s">
        <v>10</v>
      </c>
      <c r="D42" s="109" t="s">
        <v>11</v>
      </c>
      <c r="E42" s="109" t="s">
        <v>12</v>
      </c>
      <c r="F42" s="109" t="s">
        <v>13</v>
      </c>
    </row>
    <row r="43" spans="2:6" ht="15.75" x14ac:dyDescent="0.3">
      <c r="B43" s="80" t="s">
        <v>179</v>
      </c>
      <c r="C43" s="81" t="s">
        <v>193</v>
      </c>
      <c r="D43" s="80">
        <v>3</v>
      </c>
      <c r="E43" s="126">
        <v>1588280</v>
      </c>
      <c r="F43" s="84">
        <f>D43*E43</f>
        <v>4764840</v>
      </c>
    </row>
    <row r="44" spans="2:6" ht="15.75" x14ac:dyDescent="0.3">
      <c r="B44" s="109"/>
      <c r="C44" s="174"/>
      <c r="D44" s="109"/>
      <c r="E44" s="110" t="s">
        <v>14</v>
      </c>
      <c r="F44" s="111">
        <f>SUM(F43:F43)</f>
        <v>4764840</v>
      </c>
    </row>
    <row r="46" spans="2:6" s="75" customFormat="1" ht="15.75" thickBot="1" x14ac:dyDescent="0.3">
      <c r="B46"/>
      <c r="C46"/>
      <c r="D46"/>
      <c r="E46"/>
      <c r="F46"/>
    </row>
    <row r="47" spans="2:6" s="75" customFormat="1" ht="15.75" thickBot="1" x14ac:dyDescent="0.3">
      <c r="B47" s="78"/>
      <c r="C47" s="79" t="s">
        <v>85</v>
      </c>
      <c r="D47" s="160"/>
      <c r="E47" s="161"/>
      <c r="F47" s="76"/>
    </row>
    <row r="48" spans="2:6" s="75" customFormat="1" ht="15.75" x14ac:dyDescent="0.3">
      <c r="B48" s="124" t="s">
        <v>0</v>
      </c>
      <c r="C48" s="162" t="s">
        <v>190</v>
      </c>
      <c r="D48" s="168"/>
      <c r="E48" s="182" t="s">
        <v>22</v>
      </c>
      <c r="F48" s="77"/>
    </row>
    <row r="49" spans="2:6" s="75" customFormat="1" ht="15.75" x14ac:dyDescent="0.3">
      <c r="B49" s="125" t="s">
        <v>1</v>
      </c>
      <c r="C49" s="163" t="s">
        <v>191</v>
      </c>
      <c r="D49" s="164"/>
      <c r="E49" s="108"/>
      <c r="F49" s="77"/>
    </row>
    <row r="50" spans="2:6" ht="15.75" x14ac:dyDescent="0.3">
      <c r="B50" s="125" t="s">
        <v>2</v>
      </c>
      <c r="C50" s="165">
        <v>135653</v>
      </c>
      <c r="D50" s="166"/>
      <c r="E50" s="167" t="s">
        <v>101</v>
      </c>
      <c r="F50" s="77"/>
    </row>
    <row r="51" spans="2:6" ht="15.75" x14ac:dyDescent="0.3">
      <c r="B51" s="125" t="s">
        <v>3</v>
      </c>
      <c r="C51" s="165"/>
      <c r="D51" s="168"/>
      <c r="E51" s="169" t="s">
        <v>213</v>
      </c>
      <c r="F51" s="77"/>
    </row>
    <row r="52" spans="2:6" s="75" customFormat="1" ht="15.75" x14ac:dyDescent="0.3">
      <c r="B52" s="85" t="s">
        <v>81</v>
      </c>
      <c r="C52" s="170">
        <v>8962</v>
      </c>
      <c r="D52" s="168"/>
      <c r="E52" s="77"/>
      <c r="F52" s="77"/>
    </row>
    <row r="53" spans="2:6" ht="15.75" x14ac:dyDescent="0.3">
      <c r="B53" s="125" t="s">
        <v>4</v>
      </c>
      <c r="C53" s="165">
        <v>4520133260</v>
      </c>
      <c r="D53" s="168"/>
      <c r="E53" s="77"/>
      <c r="F53" s="77"/>
    </row>
    <row r="54" spans="2:6" ht="15.75" x14ac:dyDescent="0.3">
      <c r="B54" s="106" t="s">
        <v>6</v>
      </c>
      <c r="C54" s="171">
        <v>1902</v>
      </c>
      <c r="D54" s="168"/>
      <c r="E54" s="172"/>
      <c r="F54" s="77"/>
    </row>
    <row r="55" spans="2:6" ht="15.75" x14ac:dyDescent="0.3">
      <c r="B55" s="106" t="s">
        <v>7</v>
      </c>
      <c r="C55" s="171"/>
      <c r="D55" s="168"/>
      <c r="E55" s="172"/>
      <c r="F55" s="77"/>
    </row>
    <row r="56" spans="2:6" ht="15.75" x14ac:dyDescent="0.3">
      <c r="B56" s="106" t="s">
        <v>8</v>
      </c>
      <c r="C56" s="171"/>
      <c r="D56" s="168"/>
      <c r="E56" s="172"/>
      <c r="F56" s="173"/>
    </row>
    <row r="57" spans="2:6" ht="15.75" x14ac:dyDescent="0.3">
      <c r="B57" s="109" t="s">
        <v>9</v>
      </c>
      <c r="C57" s="109" t="s">
        <v>10</v>
      </c>
      <c r="D57" s="109" t="s">
        <v>11</v>
      </c>
      <c r="E57" s="109" t="s">
        <v>12</v>
      </c>
      <c r="F57" s="109" t="s">
        <v>13</v>
      </c>
    </row>
    <row r="58" spans="2:6" x14ac:dyDescent="0.25">
      <c r="B58" s="80" t="s">
        <v>197</v>
      </c>
      <c r="C58" s="81" t="s">
        <v>198</v>
      </c>
      <c r="D58" s="80">
        <v>1</v>
      </c>
      <c r="E58" s="83">
        <v>94000</v>
      </c>
      <c r="F58" s="84">
        <f>D58*E58</f>
        <v>94000</v>
      </c>
    </row>
    <row r="59" spans="2:6" ht="15.75" x14ac:dyDescent="0.3">
      <c r="B59" s="109"/>
      <c r="C59" s="174"/>
      <c r="D59" s="109"/>
      <c r="E59" s="110" t="s">
        <v>14</v>
      </c>
      <c r="F59" s="111">
        <f>SUM(F58:F58)</f>
        <v>94000</v>
      </c>
    </row>
    <row r="61" spans="2:6" s="75" customFormat="1" ht="15.75" thickBot="1" x14ac:dyDescent="0.3">
      <c r="B61"/>
      <c r="C61"/>
      <c r="D61"/>
      <c r="E61"/>
      <c r="F61"/>
    </row>
    <row r="62" spans="2:6" ht="15.75" thickBot="1" x14ac:dyDescent="0.3">
      <c r="B62" s="78"/>
      <c r="C62" s="79" t="s">
        <v>86</v>
      </c>
      <c r="D62" s="160"/>
      <c r="E62" s="161"/>
      <c r="F62" s="76"/>
    </row>
    <row r="63" spans="2:6" ht="15.75" x14ac:dyDescent="0.3">
      <c r="B63" s="124" t="s">
        <v>0</v>
      </c>
      <c r="C63" s="193" t="s">
        <v>158</v>
      </c>
      <c r="D63" s="168"/>
      <c r="E63" s="182" t="s">
        <v>22</v>
      </c>
      <c r="F63" s="77"/>
    </row>
    <row r="64" spans="2:6" ht="15.75" x14ac:dyDescent="0.3">
      <c r="B64" s="125" t="s">
        <v>1</v>
      </c>
      <c r="C64" s="194" t="s">
        <v>121</v>
      </c>
      <c r="D64" s="164"/>
      <c r="E64" s="108"/>
      <c r="F64" s="77"/>
    </row>
    <row r="65" spans="2:7" ht="15.75" x14ac:dyDescent="0.3">
      <c r="B65" s="125" t="s">
        <v>2</v>
      </c>
      <c r="C65" s="165"/>
      <c r="D65" s="166"/>
      <c r="E65" s="167" t="s">
        <v>101</v>
      </c>
      <c r="F65" s="77"/>
    </row>
    <row r="66" spans="2:7" ht="15.75" x14ac:dyDescent="0.3">
      <c r="B66" s="125" t="s">
        <v>3</v>
      </c>
      <c r="C66" s="165"/>
      <c r="D66" s="168"/>
      <c r="E66" s="169"/>
      <c r="F66" s="77"/>
    </row>
    <row r="67" spans="2:7" ht="15.75" x14ac:dyDescent="0.3">
      <c r="B67" s="85" t="s">
        <v>81</v>
      </c>
      <c r="C67" s="170"/>
      <c r="D67" s="168"/>
      <c r="E67" s="77"/>
      <c r="F67" s="77"/>
      <c r="G67" t="s">
        <v>103</v>
      </c>
    </row>
    <row r="68" spans="2:7" ht="15.75" x14ac:dyDescent="0.3">
      <c r="B68" s="125" t="s">
        <v>4</v>
      </c>
      <c r="C68" s="165"/>
      <c r="D68" s="168"/>
      <c r="E68" s="77"/>
      <c r="F68" s="77"/>
    </row>
    <row r="69" spans="2:7" ht="15.75" x14ac:dyDescent="0.3">
      <c r="B69" s="106" t="s">
        <v>6</v>
      </c>
      <c r="C69" s="171"/>
      <c r="D69" s="168"/>
      <c r="E69" s="172"/>
      <c r="F69" s="77"/>
    </row>
    <row r="70" spans="2:7" ht="15.75" x14ac:dyDescent="0.3">
      <c r="B70" s="106" t="s">
        <v>7</v>
      </c>
      <c r="C70" s="171"/>
      <c r="D70" s="168"/>
      <c r="E70" s="172"/>
      <c r="F70" s="77"/>
    </row>
    <row r="71" spans="2:7" ht="15.75" x14ac:dyDescent="0.3">
      <c r="B71" s="106" t="s">
        <v>8</v>
      </c>
      <c r="C71" s="171"/>
      <c r="D71" s="168"/>
      <c r="E71" s="172"/>
      <c r="F71" s="173"/>
    </row>
    <row r="72" spans="2:7" ht="15.75" x14ac:dyDescent="0.3">
      <c r="B72" s="109" t="s">
        <v>9</v>
      </c>
      <c r="C72" s="109" t="s">
        <v>10</v>
      </c>
      <c r="D72" s="109" t="s">
        <v>11</v>
      </c>
      <c r="E72" s="109" t="s">
        <v>12</v>
      </c>
      <c r="F72" s="109" t="s">
        <v>13</v>
      </c>
    </row>
    <row r="73" spans="2:7" x14ac:dyDescent="0.25">
      <c r="B73" s="127"/>
      <c r="C73" s="81" t="s">
        <v>214</v>
      </c>
      <c r="D73" s="80">
        <v>6</v>
      </c>
      <c r="E73" s="83">
        <v>79000</v>
      </c>
      <c r="F73" s="84">
        <f>D73*E73</f>
        <v>474000</v>
      </c>
    </row>
    <row r="74" spans="2:7" ht="15.75" x14ac:dyDescent="0.3">
      <c r="B74" s="109"/>
      <c r="C74" s="174"/>
      <c r="D74" s="109"/>
      <c r="E74" s="110" t="s">
        <v>14</v>
      </c>
      <c r="F74" s="111">
        <f>SUM(F73)</f>
        <v>474000</v>
      </c>
    </row>
    <row r="77" spans="2:7" s="75" customFormat="1" x14ac:dyDescent="0.25">
      <c r="B77"/>
      <c r="C77"/>
      <c r="D77"/>
      <c r="E77" s="60" t="s">
        <v>76</v>
      </c>
      <c r="F77" s="55">
        <f>F74+F59+F44+F29+F15</f>
        <v>9091840</v>
      </c>
    </row>
  </sheetData>
  <pageMargins left="0.7" right="0.7" top="0.75" bottom="0.75" header="0.3" footer="0.3"/>
  <pageSetup paperSize="9" scale="57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F80"/>
  <sheetViews>
    <sheetView topLeftCell="A34" workbookViewId="0">
      <selection activeCell="G46" sqref="G46"/>
    </sheetView>
  </sheetViews>
  <sheetFormatPr baseColWidth="10" defaultRowHeight="15" x14ac:dyDescent="0.25"/>
  <cols>
    <col min="2" max="2" width="31.7109375" customWidth="1"/>
    <col min="3" max="3" width="40" customWidth="1"/>
    <col min="4" max="4" width="10.42578125" customWidth="1"/>
    <col min="5" max="5" width="14.85546875" customWidth="1"/>
    <col min="6" max="6" width="14.28515625" customWidth="1"/>
  </cols>
  <sheetData>
    <row r="3" spans="2:6" ht="15.75" thickBot="1" x14ac:dyDescent="0.3"/>
    <row r="4" spans="2:6" ht="15.75" thickBot="1" x14ac:dyDescent="0.3">
      <c r="B4" s="78"/>
      <c r="C4" s="79" t="s">
        <v>200</v>
      </c>
      <c r="D4" s="160"/>
      <c r="E4" s="161"/>
      <c r="F4" s="76"/>
    </row>
    <row r="5" spans="2:6" ht="15.75" x14ac:dyDescent="0.3">
      <c r="B5" s="124" t="s">
        <v>0</v>
      </c>
      <c r="C5" s="193" t="s">
        <v>205</v>
      </c>
      <c r="D5" s="201"/>
      <c r="E5" s="203"/>
      <c r="F5" s="203"/>
    </row>
    <row r="6" spans="2:6" ht="15.75" x14ac:dyDescent="0.3">
      <c r="B6" s="125" t="s">
        <v>1</v>
      </c>
      <c r="C6" s="194" t="s">
        <v>206</v>
      </c>
      <c r="D6" s="164"/>
      <c r="E6" s="108"/>
      <c r="F6" s="77"/>
    </row>
    <row r="7" spans="2:6" ht="15.75" x14ac:dyDescent="0.3">
      <c r="B7" s="125" t="s">
        <v>2</v>
      </c>
      <c r="C7" s="165">
        <v>146358</v>
      </c>
      <c r="D7" s="166"/>
      <c r="E7" s="167" t="s">
        <v>101</v>
      </c>
      <c r="F7" s="77"/>
    </row>
    <row r="8" spans="2:6" ht="15.75" x14ac:dyDescent="0.3">
      <c r="B8" s="125" t="s">
        <v>3</v>
      </c>
      <c r="C8" s="165"/>
      <c r="D8" s="168"/>
      <c r="E8" s="169"/>
      <c r="F8" s="77"/>
    </row>
    <row r="9" spans="2:6" ht="15.75" x14ac:dyDescent="0.3">
      <c r="B9" s="85" t="s">
        <v>81</v>
      </c>
      <c r="C9" s="170">
        <v>15795</v>
      </c>
      <c r="D9" s="168"/>
      <c r="E9" s="77"/>
      <c r="F9" s="77"/>
    </row>
    <row r="10" spans="2:6" ht="15.75" x14ac:dyDescent="0.3">
      <c r="B10" s="125" t="s">
        <v>4</v>
      </c>
      <c r="C10" s="165" t="s">
        <v>211</v>
      </c>
      <c r="D10" s="168"/>
      <c r="E10" s="77"/>
      <c r="F10" s="77"/>
    </row>
    <row r="11" spans="2:6" ht="15.75" x14ac:dyDescent="0.3">
      <c r="B11" s="106" t="s">
        <v>6</v>
      </c>
      <c r="C11" s="171" t="s">
        <v>211</v>
      </c>
      <c r="D11" s="168"/>
      <c r="E11" s="172"/>
      <c r="F11" s="77"/>
    </row>
    <row r="12" spans="2:6" ht="15.75" x14ac:dyDescent="0.3">
      <c r="B12" s="106" t="s">
        <v>7</v>
      </c>
      <c r="C12" s="171"/>
      <c r="D12" s="168"/>
      <c r="E12" s="172"/>
      <c r="F12" s="77"/>
    </row>
    <row r="13" spans="2:6" ht="16.5" thickBot="1" x14ac:dyDescent="0.35">
      <c r="B13" s="106" t="s">
        <v>8</v>
      </c>
      <c r="C13" s="171"/>
      <c r="D13" s="168"/>
      <c r="E13" s="172"/>
      <c r="F13" s="173"/>
    </row>
    <row r="14" spans="2:6" ht="15.75" x14ac:dyDescent="0.3">
      <c r="B14" s="105" t="s">
        <v>9</v>
      </c>
      <c r="C14" s="104" t="s">
        <v>10</v>
      </c>
      <c r="D14" s="103" t="s">
        <v>11</v>
      </c>
      <c r="E14" s="104" t="s">
        <v>12</v>
      </c>
      <c r="F14" s="102" t="s">
        <v>13</v>
      </c>
    </row>
    <row r="15" spans="2:6" x14ac:dyDescent="0.25">
      <c r="B15" s="107">
        <v>3200000000</v>
      </c>
      <c r="C15" s="107" t="s">
        <v>212</v>
      </c>
      <c r="D15" s="107">
        <v>1</v>
      </c>
      <c r="E15" s="116">
        <v>160000</v>
      </c>
      <c r="F15" s="136">
        <f>D15*E15</f>
        <v>160000</v>
      </c>
    </row>
    <row r="16" spans="2:6" ht="15.75" x14ac:dyDescent="0.3">
      <c r="B16" s="109"/>
      <c r="C16" s="109"/>
      <c r="D16" s="109"/>
      <c r="E16" s="110" t="s">
        <v>14</v>
      </c>
      <c r="F16" s="131">
        <f>SUM(F15:F15)</f>
        <v>160000</v>
      </c>
    </row>
    <row r="17" spans="2:6" x14ac:dyDescent="0.25">
      <c r="B17" s="75"/>
      <c r="C17" s="75"/>
      <c r="D17" s="75"/>
      <c r="E17" s="75"/>
      <c r="F17" s="75"/>
    </row>
    <row r="18" spans="2:6" ht="15.75" thickBot="1" x14ac:dyDescent="0.3">
      <c r="B18" s="75"/>
      <c r="C18" s="75"/>
      <c r="D18" s="75"/>
      <c r="E18" s="75"/>
      <c r="F18" s="75"/>
    </row>
    <row r="19" spans="2:6" ht="15.75" thickBot="1" x14ac:dyDescent="0.3">
      <c r="B19" s="78"/>
      <c r="C19" s="79" t="s">
        <v>201</v>
      </c>
      <c r="D19" s="160"/>
      <c r="E19" s="161"/>
      <c r="F19" s="76"/>
    </row>
    <row r="20" spans="2:6" ht="15.75" x14ac:dyDescent="0.3">
      <c r="B20" s="124" t="s">
        <v>0</v>
      </c>
      <c r="C20" s="193" t="s">
        <v>112</v>
      </c>
      <c r="D20" s="201"/>
      <c r="E20" s="203"/>
      <c r="F20" s="203"/>
    </row>
    <row r="21" spans="2:6" ht="15.75" x14ac:dyDescent="0.3">
      <c r="B21" s="125" t="s">
        <v>1</v>
      </c>
      <c r="C21" s="194" t="s">
        <v>111</v>
      </c>
      <c r="D21" s="164"/>
      <c r="E21" s="108"/>
      <c r="F21" s="77"/>
    </row>
    <row r="22" spans="2:6" ht="15.75" x14ac:dyDescent="0.3">
      <c r="B22" s="125" t="s">
        <v>2</v>
      </c>
      <c r="C22" s="165">
        <v>146359</v>
      </c>
      <c r="D22" s="166"/>
      <c r="E22" s="167" t="s">
        <v>101</v>
      </c>
      <c r="F22" s="77"/>
    </row>
    <row r="23" spans="2:6" ht="15.75" x14ac:dyDescent="0.3">
      <c r="B23" s="125" t="s">
        <v>3</v>
      </c>
      <c r="C23" s="165"/>
      <c r="D23" s="168"/>
      <c r="E23" s="169"/>
      <c r="F23" s="77"/>
    </row>
    <row r="24" spans="2:6" ht="15.75" x14ac:dyDescent="0.3">
      <c r="B24" s="85" t="s">
        <v>81</v>
      </c>
      <c r="C24" s="170">
        <v>15796</v>
      </c>
      <c r="D24" s="168"/>
      <c r="E24" s="77"/>
      <c r="F24" s="77"/>
    </row>
    <row r="25" spans="2:6" ht="15.75" x14ac:dyDescent="0.3">
      <c r="B25" s="125" t="s">
        <v>4</v>
      </c>
      <c r="C25" s="183" t="s">
        <v>211</v>
      </c>
      <c r="D25" s="168"/>
      <c r="E25" s="77"/>
      <c r="F25" s="77"/>
    </row>
    <row r="26" spans="2:6" ht="15.75" x14ac:dyDescent="0.3">
      <c r="B26" s="106" t="s">
        <v>6</v>
      </c>
      <c r="C26" s="184" t="s">
        <v>211</v>
      </c>
      <c r="D26" s="168"/>
      <c r="E26" s="172"/>
      <c r="F26" s="77"/>
    </row>
    <row r="27" spans="2:6" ht="15.75" x14ac:dyDescent="0.3">
      <c r="B27" s="106" t="s">
        <v>7</v>
      </c>
      <c r="C27" s="171"/>
      <c r="D27" s="168"/>
      <c r="E27" s="172"/>
      <c r="F27" s="77"/>
    </row>
    <row r="28" spans="2:6" ht="16.5" thickBot="1" x14ac:dyDescent="0.35">
      <c r="B28" s="106" t="s">
        <v>8</v>
      </c>
      <c r="C28" s="171"/>
      <c r="D28" s="168"/>
      <c r="E28" s="172"/>
      <c r="F28" s="173"/>
    </row>
    <row r="29" spans="2:6" ht="15.75" x14ac:dyDescent="0.3">
      <c r="B29" s="105" t="s">
        <v>9</v>
      </c>
      <c r="C29" s="104" t="s">
        <v>10</v>
      </c>
      <c r="D29" s="103" t="s">
        <v>11</v>
      </c>
      <c r="E29" s="104" t="s">
        <v>12</v>
      </c>
      <c r="F29" s="102" t="s">
        <v>13</v>
      </c>
    </row>
    <row r="30" spans="2:6" x14ac:dyDescent="0.25">
      <c r="B30" s="107">
        <v>3200000000</v>
      </c>
      <c r="C30" s="107" t="s">
        <v>212</v>
      </c>
      <c r="D30" s="107">
        <v>1</v>
      </c>
      <c r="E30" s="116">
        <v>318917</v>
      </c>
      <c r="F30" s="135">
        <f>D30*E30</f>
        <v>318917</v>
      </c>
    </row>
    <row r="31" spans="2:6" ht="15.75" x14ac:dyDescent="0.3">
      <c r="B31" s="109"/>
      <c r="C31" s="109"/>
      <c r="D31" s="109"/>
      <c r="E31" s="110" t="s">
        <v>14</v>
      </c>
      <c r="F31" s="133">
        <f>SUM(F30:F30)</f>
        <v>318917</v>
      </c>
    </row>
    <row r="32" spans="2:6" x14ac:dyDescent="0.25">
      <c r="B32" s="75"/>
      <c r="C32" s="75"/>
      <c r="D32" s="75"/>
      <c r="E32" s="75"/>
      <c r="F32" s="75"/>
    </row>
    <row r="33" spans="2:6" ht="15.75" thickBot="1" x14ac:dyDescent="0.3">
      <c r="B33" s="75"/>
      <c r="C33" s="75"/>
      <c r="D33" s="75"/>
      <c r="E33" s="75"/>
      <c r="F33" s="75"/>
    </row>
    <row r="34" spans="2:6" ht="15.75" thickBot="1" x14ac:dyDescent="0.3">
      <c r="B34" s="78"/>
      <c r="C34" s="79" t="s">
        <v>202</v>
      </c>
      <c r="D34" s="160"/>
      <c r="E34" s="161"/>
      <c r="F34" s="76"/>
    </row>
    <row r="35" spans="2:6" ht="15.75" x14ac:dyDescent="0.3">
      <c r="B35" s="124" t="s">
        <v>0</v>
      </c>
      <c r="C35" s="165" t="s">
        <v>207</v>
      </c>
      <c r="D35" s="201"/>
      <c r="E35" s="202"/>
      <c r="F35" s="202"/>
    </row>
    <row r="36" spans="2:6" ht="15.75" x14ac:dyDescent="0.3">
      <c r="B36" s="125" t="s">
        <v>1</v>
      </c>
      <c r="C36" s="163" t="s">
        <v>208</v>
      </c>
      <c r="D36" s="164"/>
      <c r="E36" s="108"/>
      <c r="F36" s="77"/>
    </row>
    <row r="37" spans="2:6" ht="15.75" x14ac:dyDescent="0.3">
      <c r="B37" s="125" t="s">
        <v>2</v>
      </c>
      <c r="C37" s="165"/>
      <c r="D37" s="166"/>
      <c r="E37" s="167" t="s">
        <v>101</v>
      </c>
      <c r="F37" s="77"/>
    </row>
    <row r="38" spans="2:6" ht="15.75" x14ac:dyDescent="0.3">
      <c r="B38" s="125" t="s">
        <v>3</v>
      </c>
      <c r="C38" s="165"/>
      <c r="D38" s="168"/>
      <c r="E38" s="169"/>
      <c r="F38" s="77"/>
    </row>
    <row r="39" spans="2:6" ht="15.75" x14ac:dyDescent="0.3">
      <c r="B39" s="85" t="s">
        <v>81</v>
      </c>
      <c r="C39" s="170"/>
      <c r="D39" s="168"/>
      <c r="E39" s="77"/>
      <c r="F39" s="77"/>
    </row>
    <row r="40" spans="2:6" ht="15.75" x14ac:dyDescent="0.3">
      <c r="B40" s="125" t="s">
        <v>4</v>
      </c>
      <c r="C40" s="165"/>
      <c r="D40" s="168"/>
      <c r="E40" s="77"/>
      <c r="F40" s="77"/>
    </row>
    <row r="41" spans="2:6" ht="15.75" x14ac:dyDescent="0.3">
      <c r="B41" s="106" t="s">
        <v>6</v>
      </c>
      <c r="C41" s="171"/>
      <c r="D41" s="168"/>
      <c r="E41" s="172"/>
      <c r="F41" s="77"/>
    </row>
    <row r="42" spans="2:6" ht="15.75" x14ac:dyDescent="0.3">
      <c r="B42" s="106" t="s">
        <v>7</v>
      </c>
      <c r="C42" s="171"/>
      <c r="D42" s="168"/>
      <c r="E42" s="172"/>
      <c r="F42" s="77"/>
    </row>
    <row r="43" spans="2:6" ht="16.5" thickBot="1" x14ac:dyDescent="0.35">
      <c r="B43" s="106" t="s">
        <v>8</v>
      </c>
      <c r="C43" s="171"/>
      <c r="D43" s="168"/>
      <c r="E43" s="172"/>
      <c r="F43" s="173"/>
    </row>
    <row r="44" spans="2:6" ht="15.75" x14ac:dyDescent="0.3">
      <c r="B44" s="105" t="s">
        <v>9</v>
      </c>
      <c r="C44" s="104" t="s">
        <v>10</v>
      </c>
      <c r="D44" s="103" t="s">
        <v>11</v>
      </c>
      <c r="E44" s="104" t="s">
        <v>12</v>
      </c>
      <c r="F44" s="102" t="s">
        <v>13</v>
      </c>
    </row>
    <row r="45" spans="2:6" s="75" customFormat="1" ht="15.75" x14ac:dyDescent="0.3">
      <c r="B45" s="109" t="s">
        <v>209</v>
      </c>
      <c r="C45" s="109" t="s">
        <v>130</v>
      </c>
      <c r="D45" s="109">
        <v>1</v>
      </c>
      <c r="E45" s="200">
        <v>250000</v>
      </c>
      <c r="F45" s="200">
        <f>D45*E45</f>
        <v>250000</v>
      </c>
    </row>
    <row r="46" spans="2:6" x14ac:dyDescent="0.25">
      <c r="B46" s="107"/>
      <c r="C46" s="107" t="s">
        <v>210</v>
      </c>
      <c r="D46" s="107">
        <v>1</v>
      </c>
      <c r="E46" s="136">
        <v>450000</v>
      </c>
      <c r="F46" s="136">
        <f>D46*E46</f>
        <v>450000</v>
      </c>
    </row>
    <row r="47" spans="2:6" ht="15.75" x14ac:dyDescent="0.3">
      <c r="B47" s="109"/>
      <c r="C47" s="174"/>
      <c r="D47" s="109"/>
      <c r="E47" s="110" t="s">
        <v>14</v>
      </c>
      <c r="F47" s="133"/>
    </row>
    <row r="48" spans="2:6" x14ac:dyDescent="0.25">
      <c r="B48" s="75"/>
      <c r="C48" s="75"/>
      <c r="D48" s="75"/>
      <c r="E48" s="75"/>
      <c r="F48" s="75"/>
    </row>
    <row r="49" spans="2:6" ht="15.75" thickBot="1" x14ac:dyDescent="0.3">
      <c r="B49" s="75"/>
      <c r="C49" s="75"/>
      <c r="D49" s="75"/>
      <c r="E49" s="75"/>
      <c r="F49" s="75"/>
    </row>
    <row r="50" spans="2:6" ht="15.75" thickBot="1" x14ac:dyDescent="0.3">
      <c r="B50" s="78"/>
      <c r="C50" s="79" t="s">
        <v>203</v>
      </c>
      <c r="D50" s="160"/>
      <c r="E50" s="161"/>
      <c r="F50" s="76"/>
    </row>
    <row r="51" spans="2:6" ht="15.75" x14ac:dyDescent="0.3">
      <c r="B51" s="124" t="s">
        <v>0</v>
      </c>
      <c r="C51" s="165"/>
      <c r="D51" s="168"/>
      <c r="E51" s="199" t="s">
        <v>22</v>
      </c>
      <c r="F51" s="77"/>
    </row>
    <row r="52" spans="2:6" ht="15.75" x14ac:dyDescent="0.3">
      <c r="B52" s="125" t="s">
        <v>1</v>
      </c>
      <c r="C52" s="163"/>
      <c r="D52" s="164"/>
      <c r="E52" s="108"/>
      <c r="F52" s="77"/>
    </row>
    <row r="53" spans="2:6" ht="15.75" x14ac:dyDescent="0.3">
      <c r="B53" s="125" t="s">
        <v>2</v>
      </c>
      <c r="C53" s="165"/>
      <c r="D53" s="166"/>
      <c r="E53" s="167" t="s">
        <v>101</v>
      </c>
      <c r="F53" s="77"/>
    </row>
    <row r="54" spans="2:6" ht="15.75" x14ac:dyDescent="0.3">
      <c r="B54" s="125" t="s">
        <v>3</v>
      </c>
      <c r="C54" s="165"/>
      <c r="D54" s="168"/>
      <c r="E54" s="169"/>
      <c r="F54" s="77"/>
    </row>
    <row r="55" spans="2:6" ht="15.75" x14ac:dyDescent="0.3">
      <c r="B55" s="85" t="s">
        <v>81</v>
      </c>
      <c r="C55" s="170"/>
      <c r="D55" s="168"/>
      <c r="E55" s="77"/>
      <c r="F55" s="77"/>
    </row>
    <row r="56" spans="2:6" ht="15.75" x14ac:dyDescent="0.3">
      <c r="B56" s="125" t="s">
        <v>4</v>
      </c>
      <c r="C56" s="165"/>
      <c r="D56" s="168"/>
      <c r="E56" s="77"/>
      <c r="F56" s="77"/>
    </row>
    <row r="57" spans="2:6" ht="15.75" x14ac:dyDescent="0.3">
      <c r="B57" s="106" t="s">
        <v>6</v>
      </c>
      <c r="C57" s="171"/>
      <c r="D57" s="168"/>
      <c r="E57" s="172"/>
      <c r="F57" s="77"/>
    </row>
    <row r="58" spans="2:6" ht="15.75" x14ac:dyDescent="0.3">
      <c r="B58" s="106" t="s">
        <v>7</v>
      </c>
      <c r="C58" s="171"/>
      <c r="D58" s="168"/>
      <c r="E58" s="172"/>
      <c r="F58" s="77"/>
    </row>
    <row r="59" spans="2:6" ht="16.5" thickBot="1" x14ac:dyDescent="0.35">
      <c r="B59" s="106" t="s">
        <v>8</v>
      </c>
      <c r="C59" s="171"/>
      <c r="D59" s="168"/>
      <c r="E59" s="172"/>
      <c r="F59" s="173"/>
    </row>
    <row r="60" spans="2:6" ht="16.5" thickBot="1" x14ac:dyDescent="0.35">
      <c r="B60" s="67" t="s">
        <v>9</v>
      </c>
      <c r="C60" s="68" t="s">
        <v>10</v>
      </c>
      <c r="D60" s="69" t="s">
        <v>11</v>
      </c>
      <c r="E60" s="68" t="s">
        <v>12</v>
      </c>
      <c r="F60" s="70" t="s">
        <v>13</v>
      </c>
    </row>
    <row r="61" spans="2:6" x14ac:dyDescent="0.25">
      <c r="B61" s="137"/>
      <c r="C61" s="107"/>
      <c r="D61" s="107"/>
      <c r="E61" s="41"/>
      <c r="F61" s="71">
        <f>D61*E61</f>
        <v>0</v>
      </c>
    </row>
    <row r="62" spans="2:6" ht="15.75" x14ac:dyDescent="0.3">
      <c r="B62" s="109"/>
      <c r="C62" s="174"/>
      <c r="D62" s="109"/>
      <c r="E62" s="110" t="s">
        <v>14</v>
      </c>
      <c r="F62" s="111">
        <f>SUM(F61:F61)</f>
        <v>0</v>
      </c>
    </row>
    <row r="63" spans="2:6" x14ac:dyDescent="0.25">
      <c r="B63" s="75"/>
      <c r="C63" s="75"/>
      <c r="D63" s="75"/>
      <c r="E63" s="75"/>
      <c r="F63" s="75"/>
    </row>
    <row r="64" spans="2:6" ht="15.75" thickBot="1" x14ac:dyDescent="0.3">
      <c r="B64" s="75"/>
      <c r="C64" s="75"/>
      <c r="D64" s="75"/>
      <c r="E64" s="75"/>
      <c r="F64" s="75"/>
    </row>
    <row r="65" spans="2:6" ht="15.75" thickBot="1" x14ac:dyDescent="0.3">
      <c r="B65" s="78"/>
      <c r="C65" s="79" t="s">
        <v>204</v>
      </c>
      <c r="D65" s="160"/>
      <c r="E65" s="161"/>
      <c r="F65" s="76"/>
    </row>
    <row r="66" spans="2:6" ht="15.75" x14ac:dyDescent="0.3">
      <c r="B66" s="124" t="s">
        <v>0</v>
      </c>
      <c r="C66" s="162"/>
      <c r="D66" s="197"/>
      <c r="E66" s="198"/>
      <c r="F66" s="198"/>
    </row>
    <row r="67" spans="2:6" ht="15.75" x14ac:dyDescent="0.3">
      <c r="B67" s="125" t="s">
        <v>1</v>
      </c>
      <c r="C67" s="163"/>
      <c r="D67" s="164"/>
      <c r="E67" s="108"/>
      <c r="F67" s="77"/>
    </row>
    <row r="68" spans="2:6" ht="15.75" x14ac:dyDescent="0.3">
      <c r="B68" s="125" t="s">
        <v>2</v>
      </c>
      <c r="C68" s="165"/>
      <c r="D68" s="166"/>
      <c r="E68" s="167" t="s">
        <v>101</v>
      </c>
      <c r="F68" s="77"/>
    </row>
    <row r="69" spans="2:6" ht="15.75" x14ac:dyDescent="0.3">
      <c r="B69" s="125" t="s">
        <v>3</v>
      </c>
      <c r="C69" s="165"/>
      <c r="D69" s="168"/>
      <c r="E69" s="169"/>
      <c r="F69" s="77"/>
    </row>
    <row r="70" spans="2:6" ht="15.75" x14ac:dyDescent="0.3">
      <c r="B70" s="85" t="s">
        <v>81</v>
      </c>
      <c r="C70" s="170"/>
      <c r="D70" s="168"/>
      <c r="E70" s="77"/>
      <c r="F70" s="77"/>
    </row>
    <row r="71" spans="2:6" ht="15.75" x14ac:dyDescent="0.3">
      <c r="B71" s="125" t="s">
        <v>4</v>
      </c>
      <c r="C71" s="165"/>
      <c r="D71" s="168"/>
      <c r="E71" s="77"/>
      <c r="F71" s="77"/>
    </row>
    <row r="72" spans="2:6" ht="15.75" x14ac:dyDescent="0.3">
      <c r="B72" s="106" t="s">
        <v>6</v>
      </c>
      <c r="C72" s="171"/>
      <c r="D72" s="168"/>
      <c r="E72" s="172"/>
      <c r="F72" s="77"/>
    </row>
    <row r="73" spans="2:6" ht="15.75" x14ac:dyDescent="0.3">
      <c r="B73" s="106" t="s">
        <v>7</v>
      </c>
      <c r="C73" s="171"/>
      <c r="D73" s="168"/>
      <c r="E73" s="172"/>
      <c r="F73" s="77"/>
    </row>
    <row r="74" spans="2:6" ht="16.5" thickBot="1" x14ac:dyDescent="0.35">
      <c r="B74" s="106" t="s">
        <v>8</v>
      </c>
      <c r="C74" s="171"/>
      <c r="D74" s="168"/>
      <c r="E74" s="172"/>
      <c r="F74" s="173"/>
    </row>
    <row r="75" spans="2:6" ht="16.5" thickBot="1" x14ac:dyDescent="0.35">
      <c r="B75" s="67" t="s">
        <v>9</v>
      </c>
      <c r="C75" s="68" t="s">
        <v>10</v>
      </c>
      <c r="D75" s="69" t="s">
        <v>11</v>
      </c>
      <c r="E75" s="68" t="s">
        <v>12</v>
      </c>
      <c r="F75" s="70" t="s">
        <v>13</v>
      </c>
    </row>
    <row r="76" spans="2:6" ht="15.75" x14ac:dyDescent="0.3">
      <c r="B76" s="66"/>
      <c r="C76" s="81"/>
      <c r="D76" s="81"/>
      <c r="E76" s="134"/>
      <c r="F76" s="134">
        <f>D76*E76</f>
        <v>0</v>
      </c>
    </row>
    <row r="77" spans="2:6" ht="15.75" x14ac:dyDescent="0.3">
      <c r="B77" s="109"/>
      <c r="C77" s="109"/>
      <c r="D77" s="109"/>
      <c r="E77" s="110" t="s">
        <v>14</v>
      </c>
      <c r="F77" s="111">
        <f>SUM(F76)</f>
        <v>0</v>
      </c>
    </row>
    <row r="78" spans="2:6" x14ac:dyDescent="0.25">
      <c r="B78" s="75"/>
      <c r="C78" s="75"/>
      <c r="D78" s="75"/>
      <c r="E78" s="75"/>
      <c r="F78" s="75"/>
    </row>
    <row r="79" spans="2:6" x14ac:dyDescent="0.25">
      <c r="B79" s="75"/>
      <c r="C79" s="75"/>
      <c r="D79" s="75"/>
      <c r="E79" s="75"/>
      <c r="F79" s="75"/>
    </row>
    <row r="80" spans="2:6" x14ac:dyDescent="0.25">
      <c r="B80" s="75"/>
      <c r="C80" s="75"/>
      <c r="D80" s="75"/>
      <c r="E80" s="60" t="s">
        <v>76</v>
      </c>
      <c r="F80" s="55">
        <f>F77+F62+F47+F31+F16</f>
        <v>478917</v>
      </c>
    </row>
  </sheetData>
  <mergeCells count="3">
    <mergeCell ref="D5:F5"/>
    <mergeCell ref="D20:F20"/>
    <mergeCell ref="D35:F35"/>
  </mergeCells>
  <pageMargins left="0.7" right="0.7" top="0.75" bottom="0.75" header="0.3" footer="0.3"/>
  <pageSetup paperSize="9" scale="61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9"/>
  <sheetViews>
    <sheetView tabSelected="1" zoomScale="90" zoomScaleNormal="90" workbookViewId="0">
      <selection activeCell="L20" sqref="L20"/>
    </sheetView>
  </sheetViews>
  <sheetFormatPr baseColWidth="10" defaultRowHeight="15" x14ac:dyDescent="0.25"/>
  <cols>
    <col min="1" max="1" width="4.7109375" customWidth="1"/>
    <col min="2" max="2" width="35.140625" customWidth="1"/>
    <col min="3" max="3" width="13.5703125" style="97" customWidth="1"/>
    <col min="4" max="4" width="9.7109375" style="97" customWidth="1"/>
    <col min="5" max="5" width="11.7109375" style="121" customWidth="1"/>
    <col min="6" max="6" width="17.7109375" customWidth="1"/>
    <col min="7" max="8" width="15.7109375" customWidth="1"/>
    <col min="9" max="9" width="13.7109375" style="123" customWidth="1"/>
    <col min="10" max="10" width="16.7109375" style="130" customWidth="1"/>
    <col min="11" max="11" width="18.5703125" customWidth="1"/>
  </cols>
  <sheetData>
    <row r="3" spans="1:11" x14ac:dyDescent="0.25">
      <c r="B3" s="89" t="s">
        <v>87</v>
      </c>
      <c r="C3" s="94" t="s">
        <v>88</v>
      </c>
      <c r="D3" s="94" t="s">
        <v>100</v>
      </c>
      <c r="E3" s="117" t="s">
        <v>102</v>
      </c>
      <c r="F3" s="89" t="s">
        <v>97</v>
      </c>
      <c r="G3" s="89" t="s">
        <v>99</v>
      </c>
      <c r="H3" s="89" t="s">
        <v>98</v>
      </c>
      <c r="I3" s="89" t="s">
        <v>89</v>
      </c>
      <c r="J3" s="89" t="s">
        <v>104</v>
      </c>
      <c r="K3" s="89" t="s">
        <v>185</v>
      </c>
    </row>
    <row r="4" spans="1:11" x14ac:dyDescent="0.25">
      <c r="A4" s="74">
        <v>1</v>
      </c>
      <c r="B4" s="98" t="s">
        <v>105</v>
      </c>
      <c r="C4" s="99">
        <v>440000</v>
      </c>
      <c r="D4" s="99" t="s">
        <v>131</v>
      </c>
      <c r="E4" s="118"/>
      <c r="F4" s="100" t="s">
        <v>119</v>
      </c>
      <c r="G4" s="100">
        <v>14342</v>
      </c>
      <c r="H4" s="100">
        <v>143955</v>
      </c>
      <c r="I4" s="191">
        <v>14420</v>
      </c>
      <c r="J4" s="128"/>
      <c r="K4" s="195" t="s">
        <v>184</v>
      </c>
    </row>
    <row r="5" spans="1:11" x14ac:dyDescent="0.25">
      <c r="A5" s="74">
        <v>2</v>
      </c>
      <c r="B5" s="98" t="s">
        <v>18</v>
      </c>
      <c r="C5" s="99">
        <v>137025</v>
      </c>
      <c r="D5" s="99" t="s">
        <v>131</v>
      </c>
      <c r="E5" s="118">
        <v>7196</v>
      </c>
      <c r="F5" s="100">
        <v>123524</v>
      </c>
      <c r="G5" s="100">
        <v>14621</v>
      </c>
      <c r="H5" s="100">
        <v>144480</v>
      </c>
      <c r="I5" s="191">
        <v>15080</v>
      </c>
      <c r="J5" s="128"/>
      <c r="K5" s="195" t="s">
        <v>145</v>
      </c>
    </row>
    <row r="6" spans="1:11" x14ac:dyDescent="0.25">
      <c r="A6" s="74">
        <v>3</v>
      </c>
      <c r="B6" s="98" t="s">
        <v>111</v>
      </c>
      <c r="C6" s="99">
        <v>212465</v>
      </c>
      <c r="D6" s="99" t="s">
        <v>131</v>
      </c>
      <c r="E6" s="118">
        <v>7117</v>
      </c>
      <c r="F6" s="100">
        <v>16831</v>
      </c>
      <c r="G6" s="100">
        <v>14925</v>
      </c>
      <c r="H6" s="100">
        <v>145087</v>
      </c>
      <c r="I6" s="191">
        <v>15124</v>
      </c>
      <c r="J6" s="128"/>
      <c r="K6" s="195" t="s">
        <v>183</v>
      </c>
    </row>
    <row r="7" spans="1:11" x14ac:dyDescent="0.25">
      <c r="A7" s="74">
        <v>4</v>
      </c>
      <c r="B7" s="101" t="s">
        <v>111</v>
      </c>
      <c r="C7" s="95">
        <v>539284</v>
      </c>
      <c r="D7" s="95" t="s">
        <v>131</v>
      </c>
      <c r="E7" s="119">
        <v>7116</v>
      </c>
      <c r="F7" s="100">
        <v>16811</v>
      </c>
      <c r="G7" s="100">
        <v>14926</v>
      </c>
      <c r="H7" s="100">
        <v>145086</v>
      </c>
      <c r="I7" s="191">
        <v>15125</v>
      </c>
      <c r="J7" s="128"/>
      <c r="K7" s="195" t="s">
        <v>183</v>
      </c>
    </row>
    <row r="8" spans="1:11" x14ac:dyDescent="0.25">
      <c r="A8" s="74">
        <v>5</v>
      </c>
      <c r="B8" s="101" t="s">
        <v>115</v>
      </c>
      <c r="C8" s="95">
        <v>89000</v>
      </c>
      <c r="D8" s="95" t="s">
        <v>131</v>
      </c>
      <c r="E8" s="119">
        <v>7101</v>
      </c>
      <c r="F8" s="100" t="s">
        <v>116</v>
      </c>
      <c r="G8" s="100">
        <v>14929</v>
      </c>
      <c r="H8" s="100">
        <v>145088</v>
      </c>
      <c r="I8" s="192">
        <v>15126</v>
      </c>
      <c r="J8" s="129"/>
      <c r="K8" s="195" t="s">
        <v>184</v>
      </c>
    </row>
    <row r="9" spans="1:11" x14ac:dyDescent="0.25">
      <c r="A9" s="74">
        <v>6</v>
      </c>
      <c r="B9" s="101" t="s">
        <v>141</v>
      </c>
      <c r="C9" s="95">
        <v>1007000</v>
      </c>
      <c r="D9" s="95" t="s">
        <v>131</v>
      </c>
      <c r="E9" s="189">
        <v>1639</v>
      </c>
      <c r="F9" s="100">
        <v>717450</v>
      </c>
      <c r="G9" s="100">
        <v>15019</v>
      </c>
      <c r="H9" s="100">
        <v>145119</v>
      </c>
      <c r="I9" s="192">
        <v>15235</v>
      </c>
      <c r="J9" s="129"/>
      <c r="K9" s="195" t="s">
        <v>147</v>
      </c>
    </row>
    <row r="10" spans="1:11" x14ac:dyDescent="0.25">
      <c r="A10" s="74">
        <v>7</v>
      </c>
      <c r="B10" s="101"/>
      <c r="C10" s="196"/>
      <c r="D10" s="95"/>
      <c r="E10" s="119"/>
      <c r="F10" s="100"/>
      <c r="G10" s="100"/>
      <c r="H10" s="100"/>
      <c r="I10" s="192"/>
      <c r="J10" s="129"/>
      <c r="K10" s="195"/>
    </row>
    <row r="11" spans="1:11" x14ac:dyDescent="0.25">
      <c r="A11" s="74">
        <v>8</v>
      </c>
      <c r="B11" s="101"/>
      <c r="C11" s="196"/>
      <c r="D11" s="95"/>
      <c r="E11" s="119"/>
      <c r="F11" s="100"/>
      <c r="G11" s="100"/>
      <c r="H11" s="100"/>
      <c r="I11" s="192"/>
      <c r="J11" s="129"/>
      <c r="K11" s="195"/>
    </row>
    <row r="12" spans="1:11" s="75" customFormat="1" x14ac:dyDescent="0.25">
      <c r="A12" s="74">
        <v>9</v>
      </c>
      <c r="B12" s="101" t="s">
        <v>133</v>
      </c>
      <c r="C12" s="95">
        <v>265000</v>
      </c>
      <c r="D12" s="95" t="s">
        <v>131</v>
      </c>
      <c r="E12" s="119">
        <v>7051</v>
      </c>
      <c r="F12" s="100"/>
      <c r="G12" s="100">
        <v>14880</v>
      </c>
      <c r="H12" s="100">
        <v>144898</v>
      </c>
      <c r="I12" s="192">
        <v>15081</v>
      </c>
      <c r="J12" s="129"/>
      <c r="K12" s="195" t="s">
        <v>146</v>
      </c>
    </row>
    <row r="13" spans="1:11" s="75" customFormat="1" x14ac:dyDescent="0.25">
      <c r="A13" s="74">
        <v>10</v>
      </c>
      <c r="B13" s="101" t="s">
        <v>148</v>
      </c>
      <c r="C13" s="95">
        <v>1032500</v>
      </c>
      <c r="D13" s="95" t="s">
        <v>131</v>
      </c>
      <c r="E13" s="119">
        <v>7059</v>
      </c>
      <c r="F13" s="100">
        <v>838</v>
      </c>
      <c r="G13" s="100">
        <v>14995</v>
      </c>
      <c r="H13" s="100">
        <v>145072</v>
      </c>
      <c r="I13" s="192">
        <v>15227</v>
      </c>
      <c r="J13" s="129"/>
      <c r="K13" s="195" t="s">
        <v>184</v>
      </c>
    </row>
    <row r="14" spans="1:11" s="212" customFormat="1" x14ac:dyDescent="0.25">
      <c r="A14" s="206">
        <v>11</v>
      </c>
      <c r="B14" s="207" t="s">
        <v>153</v>
      </c>
      <c r="C14" s="208">
        <v>913500</v>
      </c>
      <c r="D14" s="208" t="s">
        <v>131</v>
      </c>
      <c r="E14" s="209">
        <v>7152</v>
      </c>
      <c r="F14" s="210"/>
      <c r="G14" s="210">
        <v>15071</v>
      </c>
      <c r="H14" s="210">
        <v>145126</v>
      </c>
      <c r="I14" s="211">
        <v>15240</v>
      </c>
      <c r="J14" s="210"/>
      <c r="K14" s="210" t="s">
        <v>184</v>
      </c>
    </row>
    <row r="15" spans="1:11" s="75" customFormat="1" x14ac:dyDescent="0.25">
      <c r="A15" s="74">
        <v>12</v>
      </c>
      <c r="B15" s="101" t="s">
        <v>148</v>
      </c>
      <c r="C15" s="95">
        <v>933500</v>
      </c>
      <c r="D15" s="95" t="s">
        <v>131</v>
      </c>
      <c r="E15" s="119">
        <v>7060</v>
      </c>
      <c r="F15" s="100"/>
      <c r="G15" s="100">
        <v>15263</v>
      </c>
      <c r="H15" s="100">
        <v>145602</v>
      </c>
      <c r="I15" s="122">
        <v>15749</v>
      </c>
      <c r="J15" s="129"/>
      <c r="K15" s="195" t="s">
        <v>145</v>
      </c>
    </row>
    <row r="16" spans="1:11" s="75" customFormat="1" x14ac:dyDescent="0.25">
      <c r="A16" s="74">
        <v>13</v>
      </c>
      <c r="B16" s="101" t="s">
        <v>105</v>
      </c>
      <c r="C16" s="95">
        <v>264000</v>
      </c>
      <c r="D16" s="95" t="s">
        <v>131</v>
      </c>
      <c r="E16" s="119"/>
      <c r="F16" s="100" t="s">
        <v>119</v>
      </c>
      <c r="G16" s="100">
        <v>15319</v>
      </c>
      <c r="H16" s="100">
        <v>145607</v>
      </c>
      <c r="I16" s="122">
        <v>15748</v>
      </c>
      <c r="J16" s="129"/>
      <c r="K16" s="195" t="s">
        <v>184</v>
      </c>
    </row>
    <row r="17" spans="1:11" s="75" customFormat="1" x14ac:dyDescent="0.25">
      <c r="A17" s="74">
        <v>14</v>
      </c>
      <c r="B17" s="101" t="s">
        <v>141</v>
      </c>
      <c r="C17" s="95">
        <v>360000</v>
      </c>
      <c r="D17" s="95" t="s">
        <v>131</v>
      </c>
      <c r="E17" s="119">
        <v>7153</v>
      </c>
      <c r="F17" s="100"/>
      <c r="G17" s="100">
        <v>15339</v>
      </c>
      <c r="H17" s="100">
        <v>145610</v>
      </c>
      <c r="I17" s="122">
        <v>15750</v>
      </c>
      <c r="J17" s="129"/>
      <c r="K17" s="195" t="s">
        <v>184</v>
      </c>
    </row>
    <row r="18" spans="1:11" s="75" customFormat="1" x14ac:dyDescent="0.25">
      <c r="A18" s="74">
        <v>15</v>
      </c>
      <c r="B18" s="101" t="s">
        <v>173</v>
      </c>
      <c r="C18" s="95">
        <v>232000</v>
      </c>
      <c r="D18" s="95" t="s">
        <v>131</v>
      </c>
      <c r="E18" s="119"/>
      <c r="F18" s="100" t="s">
        <v>174</v>
      </c>
      <c r="G18" s="100">
        <v>15421</v>
      </c>
      <c r="H18" s="100">
        <v>145826</v>
      </c>
      <c r="I18" s="122">
        <v>15809</v>
      </c>
      <c r="J18" s="129"/>
      <c r="K18" s="195" t="s">
        <v>181</v>
      </c>
    </row>
    <row r="19" spans="1:11" x14ac:dyDescent="0.25">
      <c r="A19" s="74">
        <v>16</v>
      </c>
      <c r="B19" s="101" t="s">
        <v>176</v>
      </c>
      <c r="C19" s="95">
        <v>1694000</v>
      </c>
      <c r="D19" s="95" t="s">
        <v>131</v>
      </c>
      <c r="E19" s="119"/>
      <c r="F19" s="100">
        <v>6118</v>
      </c>
      <c r="G19" s="100">
        <v>15422</v>
      </c>
      <c r="H19" s="100">
        <v>145827</v>
      </c>
      <c r="I19" s="122">
        <v>15810</v>
      </c>
      <c r="J19" s="129"/>
      <c r="K19" s="195" t="s">
        <v>182</v>
      </c>
    </row>
    <row r="20" spans="1:11" x14ac:dyDescent="0.25">
      <c r="A20" s="74">
        <v>17</v>
      </c>
      <c r="B20" s="101"/>
      <c r="C20" s="196"/>
      <c r="D20" s="95"/>
      <c r="E20" s="119"/>
      <c r="F20" s="100"/>
      <c r="G20" s="100"/>
      <c r="H20" s="100"/>
      <c r="I20" s="122"/>
      <c r="J20" s="129"/>
      <c r="K20" s="195"/>
    </row>
    <row r="21" spans="1:11" x14ac:dyDescent="0.25">
      <c r="A21" s="74">
        <v>18</v>
      </c>
      <c r="B21" s="101" t="s">
        <v>192</v>
      </c>
      <c r="C21" s="95">
        <v>4764840</v>
      </c>
      <c r="D21" s="95" t="s">
        <v>131</v>
      </c>
      <c r="E21" s="119"/>
      <c r="F21" s="100" t="s">
        <v>119</v>
      </c>
      <c r="G21" s="100">
        <v>15524</v>
      </c>
      <c r="H21" s="100">
        <v>145881</v>
      </c>
      <c r="I21" s="122">
        <v>15808</v>
      </c>
      <c r="J21" s="129"/>
      <c r="K21" s="195" t="s">
        <v>181</v>
      </c>
    </row>
    <row r="22" spans="1:11" x14ac:dyDescent="0.25">
      <c r="A22" s="74">
        <v>19</v>
      </c>
      <c r="B22" s="101" t="s">
        <v>192</v>
      </c>
      <c r="C22" s="95">
        <v>94000</v>
      </c>
      <c r="D22" s="95" t="s">
        <v>131</v>
      </c>
      <c r="E22" s="119">
        <v>1902</v>
      </c>
      <c r="F22" s="100">
        <v>4520133260</v>
      </c>
      <c r="G22" s="100">
        <v>8962</v>
      </c>
      <c r="H22" s="100">
        <v>135653</v>
      </c>
      <c r="I22" s="122">
        <v>16040</v>
      </c>
      <c r="J22" s="129"/>
      <c r="K22" s="195"/>
    </row>
    <row r="23" spans="1:11" s="75" customFormat="1" x14ac:dyDescent="0.25">
      <c r="A23" s="74">
        <v>20</v>
      </c>
      <c r="B23" s="101"/>
      <c r="C23" s="95"/>
      <c r="D23" s="95"/>
      <c r="E23" s="119"/>
      <c r="F23" s="100"/>
      <c r="G23" s="100"/>
      <c r="H23" s="100"/>
      <c r="I23" s="122"/>
      <c r="J23" s="129"/>
      <c r="K23" s="195"/>
    </row>
    <row r="24" spans="1:11" s="75" customFormat="1" x14ac:dyDescent="0.25">
      <c r="A24" s="74">
        <v>21</v>
      </c>
      <c r="B24" s="101" t="s">
        <v>215</v>
      </c>
      <c r="C24" s="95">
        <v>160000</v>
      </c>
      <c r="D24" s="95" t="s">
        <v>131</v>
      </c>
      <c r="E24" s="100" t="s">
        <v>217</v>
      </c>
      <c r="F24" s="100" t="s">
        <v>216</v>
      </c>
      <c r="G24" s="100">
        <v>15795</v>
      </c>
      <c r="H24" s="100">
        <v>146359</v>
      </c>
      <c r="I24" s="122" t="s">
        <v>218</v>
      </c>
      <c r="J24" s="129"/>
      <c r="K24" s="195"/>
    </row>
    <row r="25" spans="1:11" s="75" customFormat="1" x14ac:dyDescent="0.25">
      <c r="A25" s="74">
        <v>22</v>
      </c>
      <c r="B25" s="101" t="s">
        <v>111</v>
      </c>
      <c r="C25" s="95">
        <v>318917</v>
      </c>
      <c r="D25" s="95" t="s">
        <v>131</v>
      </c>
      <c r="E25" s="100" t="s">
        <v>217</v>
      </c>
      <c r="F25" s="100" t="s">
        <v>216</v>
      </c>
      <c r="G25" s="100">
        <v>15796</v>
      </c>
      <c r="H25" s="100">
        <v>146358</v>
      </c>
      <c r="I25" s="122" t="s">
        <v>218</v>
      </c>
      <c r="J25" s="129"/>
      <c r="K25" s="195"/>
    </row>
    <row r="26" spans="1:11" s="75" customFormat="1" x14ac:dyDescent="0.25">
      <c r="A26" s="74">
        <v>23</v>
      </c>
      <c r="B26" s="101"/>
      <c r="C26" s="95"/>
      <c r="D26" s="95"/>
      <c r="E26" s="119"/>
      <c r="F26" s="100"/>
      <c r="G26" s="100"/>
      <c r="H26" s="100"/>
      <c r="I26" s="122"/>
      <c r="J26" s="129"/>
      <c r="K26" s="195"/>
    </row>
    <row r="27" spans="1:11" s="75" customFormat="1" x14ac:dyDescent="0.25">
      <c r="A27" s="74">
        <v>24</v>
      </c>
      <c r="B27" s="101"/>
      <c r="C27" s="95"/>
      <c r="D27" s="95"/>
      <c r="E27" s="119"/>
      <c r="F27" s="100"/>
      <c r="G27" s="100"/>
      <c r="H27" s="100"/>
      <c r="I27" s="122"/>
      <c r="J27" s="129"/>
      <c r="K27" s="195"/>
    </row>
    <row r="28" spans="1:11" x14ac:dyDescent="0.25">
      <c r="A28" s="74">
        <v>25</v>
      </c>
      <c r="B28" s="101"/>
      <c r="C28" s="95"/>
      <c r="D28" s="95"/>
      <c r="E28" s="119"/>
      <c r="F28" s="100"/>
      <c r="G28" s="100"/>
      <c r="H28" s="100"/>
      <c r="I28" s="122"/>
      <c r="J28" s="129"/>
      <c r="K28" s="195"/>
    </row>
    <row r="29" spans="1:11" ht="15.75" x14ac:dyDescent="0.25">
      <c r="B29" s="73" t="s">
        <v>80</v>
      </c>
      <c r="C29" s="96">
        <f>SUM(C4:C28)</f>
        <v>13457031</v>
      </c>
      <c r="D29" s="96"/>
      <c r="E29" s="120"/>
      <c r="F29" s="115"/>
      <c r="G29" s="115"/>
      <c r="H29" s="115"/>
      <c r="I29" s="122"/>
      <c r="J29" s="129"/>
      <c r="K29" s="195"/>
    </row>
    <row r="32" spans="1:11" x14ac:dyDescent="0.25">
      <c r="G32" s="123"/>
      <c r="I32"/>
    </row>
    <row r="33" spans="7:9" x14ac:dyDescent="0.25">
      <c r="G33" s="123"/>
      <c r="I33"/>
    </row>
    <row r="34" spans="7:9" x14ac:dyDescent="0.25">
      <c r="G34" s="123"/>
      <c r="I34"/>
    </row>
    <row r="35" spans="7:9" x14ac:dyDescent="0.25">
      <c r="G35" s="123"/>
      <c r="I35"/>
    </row>
    <row r="36" spans="7:9" x14ac:dyDescent="0.25">
      <c r="G36" s="123"/>
      <c r="I36"/>
    </row>
    <row r="37" spans="7:9" x14ac:dyDescent="0.25">
      <c r="G37" s="123"/>
      <c r="I37"/>
    </row>
    <row r="38" spans="7:9" x14ac:dyDescent="0.25">
      <c r="G38" s="123"/>
      <c r="I38"/>
    </row>
    <row r="39" spans="7:9" x14ac:dyDescent="0.25">
      <c r="G39" s="123"/>
      <c r="I39"/>
    </row>
  </sheetData>
  <pageMargins left="3.937007874015748E-2" right="3.937007874015748E-2" top="0.74803149606299213" bottom="0.74803149606299213" header="0.31496062992125984" footer="0.31496062992125984"/>
  <pageSetup paperSize="9" scale="8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17"/>
  <sheetViews>
    <sheetView workbookViewId="0">
      <selection activeCell="B8" sqref="B8"/>
    </sheetView>
  </sheetViews>
  <sheetFormatPr baseColWidth="10" defaultRowHeight="15" x14ac:dyDescent="0.25"/>
  <cols>
    <col min="2" max="2" width="23.28515625" customWidth="1"/>
    <col min="3" max="3" width="32.28515625" customWidth="1"/>
  </cols>
  <sheetData>
    <row r="4" spans="2:3" ht="18.75" x14ac:dyDescent="0.3">
      <c r="B4" s="88" t="s">
        <v>90</v>
      </c>
    </row>
    <row r="6" spans="2:3" x14ac:dyDescent="0.25">
      <c r="B6" s="87">
        <v>9910000003</v>
      </c>
      <c r="C6" s="72" t="s">
        <v>91</v>
      </c>
    </row>
    <row r="7" spans="2:3" x14ac:dyDescent="0.25">
      <c r="B7" s="87" t="s">
        <v>96</v>
      </c>
      <c r="C7" s="72" t="s">
        <v>92</v>
      </c>
    </row>
    <row r="8" spans="2:3" x14ac:dyDescent="0.25">
      <c r="B8" s="87">
        <v>3200000000</v>
      </c>
      <c r="C8" s="72" t="s">
        <v>93</v>
      </c>
    </row>
    <row r="9" spans="2:3" x14ac:dyDescent="0.25">
      <c r="B9" s="87">
        <v>11112222</v>
      </c>
      <c r="C9" s="72" t="s">
        <v>94</v>
      </c>
    </row>
    <row r="10" spans="2:3" x14ac:dyDescent="0.25">
      <c r="B10" s="87">
        <v>111110000</v>
      </c>
      <c r="C10" s="72" t="s">
        <v>95</v>
      </c>
    </row>
    <row r="11" spans="2:3" x14ac:dyDescent="0.25">
      <c r="B11" s="86"/>
    </row>
    <row r="12" spans="2:3" x14ac:dyDescent="0.25">
      <c r="B12" s="86"/>
    </row>
    <row r="13" spans="2:3" x14ac:dyDescent="0.25">
      <c r="B13" s="86"/>
    </row>
    <row r="14" spans="2:3" x14ac:dyDescent="0.25">
      <c r="B14" s="86"/>
    </row>
    <row r="15" spans="2:3" x14ac:dyDescent="0.25">
      <c r="B15" s="86"/>
    </row>
    <row r="16" spans="2:3" x14ac:dyDescent="0.25">
      <c r="B16" s="86"/>
    </row>
    <row r="17" spans="2:2" x14ac:dyDescent="0.25">
      <c r="B17" s="86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746.410</vt:lpstr>
      <vt:lpstr>17.962.700</vt:lpstr>
      <vt:lpstr>1</vt:lpstr>
      <vt:lpstr>2</vt:lpstr>
      <vt:lpstr>3</vt:lpstr>
      <vt:lpstr>4</vt:lpstr>
      <vt:lpstr>5</vt:lpstr>
      <vt:lpstr>REGISTRO FACTURACION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2015-10-09T19:24:01Z</dcterms:modified>
</cp:coreProperties>
</file>