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60" windowWidth="19320" windowHeight="7305" firstSheet="2" activeTab="7"/>
  </bookViews>
  <sheets>
    <sheet name="746.410" sheetId="4" state="hidden" r:id="rId1"/>
    <sheet name="17.962.700" sheetId="5" state="hidden" r:id="rId2"/>
    <sheet name="1" sheetId="7" r:id="rId3"/>
    <sheet name="2" sheetId="8" r:id="rId4"/>
    <sheet name="3" sheetId="9" r:id="rId5"/>
    <sheet name="4" sheetId="12" r:id="rId6"/>
    <sheet name="5" sheetId="17" r:id="rId7"/>
    <sheet name="REGISTRO FACTURACION" sheetId="14" r:id="rId8"/>
    <sheet name="Hoja1" sheetId="15" r:id="rId9"/>
  </sheets>
  <calcPr calcId="144525"/>
</workbook>
</file>

<file path=xl/calcChain.xml><?xml version="1.0" encoding="utf-8"?>
<calcChain xmlns="http://schemas.openxmlformats.org/spreadsheetml/2006/main">
  <c r="F49" i="17" l="1"/>
  <c r="C26" i="14" l="1"/>
  <c r="F30" i="17"/>
  <c r="F29" i="17"/>
  <c r="F14" i="17"/>
  <c r="F15" i="17" s="1"/>
  <c r="F46" i="17"/>
  <c r="F31" i="17" l="1"/>
  <c r="F67" i="12"/>
  <c r="F65" i="12"/>
  <c r="F82" i="12"/>
  <c r="F81" i="12"/>
  <c r="F50" i="12"/>
  <c r="F51" i="12" l="1"/>
  <c r="F35" i="12" l="1"/>
  <c r="F36" i="12" s="1"/>
  <c r="F15" i="12" l="1"/>
  <c r="F16" i="12"/>
  <c r="F17" i="12"/>
  <c r="F18" i="12"/>
  <c r="F19" i="12"/>
  <c r="F20" i="12"/>
  <c r="F21" i="12"/>
  <c r="F14" i="12"/>
  <c r="F22" i="12" s="1"/>
  <c r="F72" i="9" l="1"/>
  <c r="F71" i="9"/>
  <c r="F57" i="9" l="1"/>
  <c r="F58" i="9" s="1"/>
  <c r="F43" i="9"/>
  <c r="F44" i="9" s="1"/>
  <c r="F29" i="9"/>
  <c r="F30" i="9" s="1"/>
  <c r="F14" i="9"/>
  <c r="F15" i="9" s="1"/>
  <c r="F74" i="8"/>
  <c r="F59" i="8"/>
  <c r="F44" i="8" l="1"/>
  <c r="F45" i="8" s="1"/>
  <c r="F14" i="8" l="1"/>
  <c r="F29" i="8"/>
  <c r="F30" i="8" s="1"/>
  <c r="F82" i="7" l="1"/>
  <c r="F68" i="7"/>
  <c r="F51" i="7"/>
  <c r="F50" i="7"/>
  <c r="F49" i="7"/>
  <c r="F54" i="7" l="1"/>
  <c r="F86" i="7" s="1"/>
  <c r="F34" i="7"/>
  <c r="F33" i="7"/>
  <c r="F16" i="7"/>
  <c r="F17" i="7"/>
  <c r="F18" i="7"/>
  <c r="F15" i="7"/>
  <c r="F19" i="7" s="1"/>
  <c r="F35" i="7" l="1"/>
  <c r="F85" i="12" l="1"/>
  <c r="F75" i="8" l="1"/>
  <c r="F69" i="7" l="1"/>
  <c r="F83" i="7"/>
  <c r="F74" i="9" l="1"/>
  <c r="F60" i="8"/>
  <c r="F15" i="8"/>
  <c r="F90" i="5"/>
  <c r="F87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54" i="5"/>
  <c r="F52" i="5"/>
  <c r="F51" i="5"/>
  <c r="F50" i="5"/>
  <c r="F49" i="5"/>
  <c r="F48" i="5"/>
  <c r="F33" i="5"/>
  <c r="F17" i="5"/>
  <c r="F16" i="5"/>
  <c r="F15" i="5"/>
  <c r="F53" i="4"/>
  <c r="F49" i="4"/>
  <c r="F48" i="4"/>
  <c r="F33" i="4"/>
  <c r="F32" i="4"/>
  <c r="F17" i="4"/>
  <c r="F16" i="4"/>
  <c r="F78" i="8" l="1"/>
</calcChain>
</file>

<file path=xl/sharedStrings.xml><?xml version="1.0" encoding="utf-8"?>
<sst xmlns="http://schemas.openxmlformats.org/spreadsheetml/2006/main" count="812" uniqueCount="223">
  <si>
    <t>RUT</t>
  </si>
  <si>
    <t>RAZON SOCIAL</t>
  </si>
  <si>
    <t xml:space="preserve">REBAJAR DE GUÍA EN SISTEMA Nº </t>
  </si>
  <si>
    <t>MENCIONAR GUÍA MANUAL Nº</t>
  </si>
  <si>
    <t>ORDEN DE COMPRA</t>
  </si>
  <si>
    <t>BODEGA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</si>
  <si>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</si>
  <si>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</si>
  <si>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</si>
  <si>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</si>
  <si>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</si>
  <si>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</si>
  <si>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</si>
  <si>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</si>
  <si>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</si>
  <si>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1</t>
  </si>
  <si>
    <t>TOTAL:</t>
  </si>
  <si>
    <t>96.898.980-4</t>
  </si>
  <si>
    <t>Clínica Vespucio</t>
  </si>
  <si>
    <t>Facturación 2</t>
  </si>
  <si>
    <t>Presupuesto Técnico Nº7064</t>
  </si>
  <si>
    <t xml:space="preserve">Mantencion Completa </t>
  </si>
  <si>
    <t xml:space="preserve"> </t>
  </si>
  <si>
    <t>DESPACHADO</t>
  </si>
  <si>
    <t xml:space="preserve">Hospital Parroquial San Bernardo </t>
  </si>
  <si>
    <t>Facturación 6</t>
  </si>
  <si>
    <t>Facturación 7</t>
  </si>
  <si>
    <t>82.031.800-5</t>
  </si>
  <si>
    <t>Mant. Correctiva cama hillrom central</t>
  </si>
  <si>
    <t xml:space="preserve">Clinica Vespucio </t>
  </si>
  <si>
    <t>.</t>
  </si>
  <si>
    <t>Facturación 8</t>
  </si>
  <si>
    <t>78.040.520-1</t>
  </si>
  <si>
    <t>Clinica Avansalud</t>
  </si>
  <si>
    <t>Programacion Llamado Enfermera</t>
  </si>
  <si>
    <t>Reparacion Cama hill rom serie 1104-34A07-A</t>
  </si>
  <si>
    <t>Kit de baterias para equipo GL 5</t>
  </si>
  <si>
    <t>Mantencion Completa</t>
  </si>
  <si>
    <t>Facturación 9</t>
  </si>
  <si>
    <t>FACT. 110918</t>
  </si>
  <si>
    <t>FACT. 110322</t>
  </si>
  <si>
    <t>FACT. 973</t>
  </si>
  <si>
    <t>Facturación 10</t>
  </si>
  <si>
    <t xml:space="preserve">Clínica Tabancura </t>
  </si>
  <si>
    <t xml:space="preserve">Reparacion de lampara </t>
  </si>
  <si>
    <t>Facturación 11</t>
  </si>
  <si>
    <t>78.053.560-1</t>
  </si>
  <si>
    <t>61.606.200-K</t>
  </si>
  <si>
    <t>Servicio de Salud Antofagasta</t>
  </si>
  <si>
    <t>769-828-SE14</t>
  </si>
  <si>
    <t>GL5</t>
  </si>
  <si>
    <t xml:space="preserve">HAMACA </t>
  </si>
  <si>
    <t>HAMACA caja de 10 unid</t>
  </si>
  <si>
    <t>HANGER</t>
  </si>
  <si>
    <t xml:space="preserve">SOPORTE HAMACA DE CUELLO </t>
  </si>
  <si>
    <t>Fact Nº 236227</t>
  </si>
  <si>
    <t>Fact Nº Refacturar</t>
  </si>
  <si>
    <t>POR DESPACHAR</t>
  </si>
  <si>
    <t xml:space="preserve">Gobierno Regional de Tarapacá </t>
  </si>
  <si>
    <t>72.223.100-7</t>
  </si>
  <si>
    <t>768-399-SE14</t>
  </si>
  <si>
    <t>HAMACA</t>
  </si>
  <si>
    <t>BALANZA</t>
  </si>
  <si>
    <t>SOPORTE HAMACA DE CUELLO</t>
  </si>
  <si>
    <t>ADAPTADOR</t>
  </si>
  <si>
    <t>GH3</t>
  </si>
  <si>
    <t xml:space="preserve">HANGER ADULTO </t>
  </si>
  <si>
    <t>HANGER NIÑO</t>
  </si>
  <si>
    <t>TAPAS</t>
  </si>
  <si>
    <t>SWING KIT</t>
  </si>
  <si>
    <t>HAMACA ESTÁNDAR</t>
  </si>
  <si>
    <t>Facturación 12</t>
  </si>
  <si>
    <t>?</t>
  </si>
  <si>
    <t>Facturación 3</t>
  </si>
  <si>
    <t>Facturación 5</t>
  </si>
  <si>
    <t>Facturación 4</t>
  </si>
  <si>
    <t>TOTAL :</t>
  </si>
  <si>
    <t>Facturación 13</t>
  </si>
  <si>
    <t>Facturación 14</t>
  </si>
  <si>
    <t>Facturación 15</t>
  </si>
  <si>
    <t>TOTAL</t>
  </si>
  <si>
    <t>ORDEN DE VENTA</t>
  </si>
  <si>
    <t>Facturación 16</t>
  </si>
  <si>
    <t>Facturación 17</t>
  </si>
  <si>
    <t>Facturación 18</t>
  </si>
  <si>
    <t>Facturación 19</t>
  </si>
  <si>
    <t>Facturación 20</t>
  </si>
  <si>
    <t>Clínica u Hospital</t>
  </si>
  <si>
    <t>Monto Neto</t>
  </si>
  <si>
    <t>FACTURA</t>
  </si>
  <si>
    <t>CODIGOS</t>
  </si>
  <si>
    <t>VISITA TECNICA</t>
  </si>
  <si>
    <t>PROGRAMACION</t>
  </si>
  <si>
    <t>MANTENCION</t>
  </si>
  <si>
    <t>REPARACIONES VARIAS (PINTURA, )</t>
  </si>
  <si>
    <t>MANO DE OBRA</t>
  </si>
  <si>
    <t>111PROGRAMACION</t>
  </si>
  <si>
    <t>Orden de compra</t>
  </si>
  <si>
    <t>Guia de despacho</t>
  </si>
  <si>
    <t>Orden de venta</t>
  </si>
  <si>
    <t>Clínica Chillan</t>
  </si>
  <si>
    <t>Hospital Clinico Viña de Mar</t>
  </si>
  <si>
    <t>068-15</t>
  </si>
  <si>
    <t>Clínica Avansalud</t>
  </si>
  <si>
    <t>76.515.070-1</t>
  </si>
  <si>
    <t>78,040,520-1</t>
  </si>
  <si>
    <t>96.963.660-3</t>
  </si>
  <si>
    <t>R4KCB12</t>
  </si>
  <si>
    <t>Code Blue Station</t>
  </si>
  <si>
    <t>R4KCSC</t>
  </si>
  <si>
    <t>Clear Station Cover</t>
  </si>
  <si>
    <t>111Programacion</t>
  </si>
  <si>
    <t>Programacion</t>
  </si>
  <si>
    <t>Mano de Obra</t>
  </si>
  <si>
    <t>Rueda Simple Completa</t>
  </si>
  <si>
    <t>Rueda Completa con Freno</t>
  </si>
  <si>
    <t>Acoplamiento de Motores</t>
  </si>
  <si>
    <t>Lock &amp; Steer Caster 5"</t>
  </si>
  <si>
    <t>Total Lock Caster 5"</t>
  </si>
  <si>
    <t>Visita Tecnica Rauland 4000</t>
  </si>
  <si>
    <t>Reprogramacion Sistema Rauland 4000</t>
  </si>
  <si>
    <t>Realizado</t>
  </si>
  <si>
    <t>NO</t>
  </si>
  <si>
    <t>SI</t>
  </si>
  <si>
    <t>SLIDE300</t>
  </si>
  <si>
    <t>Slide Porta Trampa</t>
  </si>
  <si>
    <t>Jorge carreño</t>
  </si>
  <si>
    <t>Wire Cover</t>
  </si>
  <si>
    <t>1REPROGRAMACION</t>
  </si>
  <si>
    <t>Mantencion Preventiva Lamparas Quirurgicas ALM</t>
  </si>
  <si>
    <t>12620</t>
  </si>
  <si>
    <t>Factura Nº</t>
  </si>
  <si>
    <t>Ingetal</t>
  </si>
  <si>
    <t>06-832-244</t>
  </si>
  <si>
    <t>Mutual de Seguridad</t>
  </si>
  <si>
    <t>Clínica Las Lilas</t>
  </si>
  <si>
    <t>Presupuesto</t>
  </si>
  <si>
    <t>Mantencion preventiva camas Hill Rom Centra</t>
  </si>
  <si>
    <t>R4K14SA</t>
  </si>
  <si>
    <t>Estacion de Paciente con Código Azul - Audio</t>
  </si>
  <si>
    <t>Luz Estroboscopica</t>
  </si>
  <si>
    <t xml:space="preserve">70.285.100-9
</t>
  </si>
  <si>
    <t>Reprogramacion R4000</t>
  </si>
  <si>
    <t xml:space="preserve">99567970-1
</t>
  </si>
  <si>
    <t>Mantencion Correctiva</t>
  </si>
  <si>
    <t>Cambio de modulo sala Nº 328 - 329</t>
  </si>
  <si>
    <t>PA66250D</t>
  </si>
  <si>
    <t>Cama Paramount Bed Gamma</t>
  </si>
  <si>
    <t xml:space="preserve">Clinica  Los Coihues  </t>
  </si>
  <si>
    <t xml:space="preserve">96.921.660-4
</t>
  </si>
  <si>
    <t>Q65-CEN2-3C</t>
  </si>
  <si>
    <t>Clínica Los Coihues</t>
  </si>
  <si>
    <t>JOSE EDUARDO TRUYOL DIAZ</t>
  </si>
  <si>
    <t>2.779.005-4</t>
  </si>
  <si>
    <t>1741-B</t>
  </si>
  <si>
    <t>GL5 E.BASE</t>
  </si>
  <si>
    <t>Hanger</t>
  </si>
  <si>
    <t>Hamacas desech.</t>
  </si>
  <si>
    <t>Hamaca silla</t>
  </si>
  <si>
    <t>Anti escaras</t>
  </si>
  <si>
    <t>PF3100</t>
  </si>
  <si>
    <t>Mesa alimenta</t>
  </si>
  <si>
    <t>Porta Suero 4 G</t>
  </si>
  <si>
    <t>P1320A0000</t>
  </si>
  <si>
    <t>Sillón reclinable</t>
  </si>
  <si>
    <t>Jose Eduardo Truyol Diaz</t>
  </si>
  <si>
    <t>Jorge Carreño</t>
  </si>
  <si>
    <t>142153-142152-142150-142149-142148-142145-142143-142141</t>
  </si>
  <si>
    <t>BT4508450</t>
  </si>
  <si>
    <t>BT4508456</t>
  </si>
  <si>
    <t>BT4508454</t>
  </si>
  <si>
    <t>12831</t>
  </si>
  <si>
    <t>12830</t>
  </si>
  <si>
    <t>PL19833-48</t>
  </si>
  <si>
    <t>90.753.000-0</t>
  </si>
  <si>
    <t>Clínica Santa María</t>
  </si>
  <si>
    <t>10022-12</t>
  </si>
  <si>
    <t>Mesa Auxiliar Remeda</t>
  </si>
  <si>
    <t>Se habla con el cliente y se factura el stock disponible</t>
  </si>
  <si>
    <t>111REPROGRAMACION</t>
  </si>
  <si>
    <t>Clínica Ciudad del Mar</t>
  </si>
  <si>
    <t>CONTRATO</t>
  </si>
  <si>
    <t>CONTRATO POR MANTENCION</t>
  </si>
  <si>
    <t>Mantencion</t>
  </si>
  <si>
    <t>96.885.950-1</t>
  </si>
  <si>
    <t>99.567.970-1</t>
  </si>
  <si>
    <t>Clínica las Lilas</t>
  </si>
  <si>
    <t>4 UF Al día 19/06/2015 (24.964,66)</t>
  </si>
  <si>
    <t>13126</t>
  </si>
  <si>
    <t>13265</t>
  </si>
  <si>
    <t>13124</t>
  </si>
  <si>
    <t>13263</t>
  </si>
  <si>
    <t>13264</t>
  </si>
  <si>
    <t>13261</t>
  </si>
  <si>
    <t>13260</t>
  </si>
  <si>
    <t>13262</t>
  </si>
  <si>
    <t>13089</t>
  </si>
  <si>
    <t>12987</t>
  </si>
  <si>
    <t>13125</t>
  </si>
  <si>
    <t xml:space="preserve">     </t>
  </si>
  <si>
    <t>13412</t>
  </si>
  <si>
    <t>13413</t>
  </si>
  <si>
    <t>13414</t>
  </si>
  <si>
    <t>Entrega</t>
  </si>
  <si>
    <t>Andres Yañez</t>
  </si>
  <si>
    <t>Chilexpress</t>
  </si>
  <si>
    <t>61.602.122-2</t>
  </si>
  <si>
    <t>Hospital de Talagante</t>
  </si>
  <si>
    <t>1643-2256-SE15</t>
  </si>
  <si>
    <t>PA-66250D</t>
  </si>
  <si>
    <t>Cama Electrica Paramount Gamma Verde</t>
  </si>
  <si>
    <t>13948</t>
  </si>
  <si>
    <t>70.264.600-6</t>
  </si>
  <si>
    <t>Hogar Israelita de Ansianos</t>
  </si>
  <si>
    <t>13947</t>
  </si>
  <si>
    <t>Elevador Movil Paciente GL5 205 KG-2015</t>
  </si>
  <si>
    <t xml:space="preserve">Hamaca Tamaao Basic </t>
  </si>
  <si>
    <t>Facturación 21</t>
  </si>
  <si>
    <t>Facturación 22</t>
  </si>
  <si>
    <t>Facturación 23</t>
  </si>
  <si>
    <t>13924</t>
  </si>
  <si>
    <t>INGETAL</t>
  </si>
  <si>
    <t>79.541.370-7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</si>
</sst>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\ #,##0;[Red]\-&quot;$&quot;\ #,##0"/>
    <numFmt numFmtId="165" formatCode="&quot;$&quot;\ #,##0"/>
    <numFmt numFmtId="166" formatCode="_(&quot;Ch$&quot;* #,##0.00_);_(&quot;Ch$&quot;* \(#,##0.00\);_(&quot;Ch$&quot;* &quot;-&quot;??_);_(@_)"/>
    <numFmt numFmtId="167" formatCode="\$\ #,##0"/>
    <numFmt numFmtId="168" formatCode="[$$-340A]\ #,##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5" tint="0.59999389629810485"/>
      <name val="Book Antiqua"/>
      <family val="1"/>
    </font>
    <font>
      <sz val="8"/>
      <color rgb="FFFF0000"/>
      <name val="Book Antiqua"/>
      <family val="1"/>
    </font>
    <font>
      <b/>
      <sz val="8"/>
      <color theme="5" tint="0.59999389629810485"/>
      <name val="Book Antiqua"/>
      <family val="1"/>
    </font>
    <font>
      <b/>
      <sz val="8"/>
      <name val="Book Antiqua"/>
      <family val="1"/>
    </font>
    <font>
      <sz val="8"/>
      <color indexed="8"/>
      <name val="Book Antiqua"/>
      <family val="1"/>
    </font>
    <font>
      <sz val="8"/>
      <name val="Book Antiqua"/>
      <family val="1"/>
    </font>
    <font>
      <sz val="8"/>
      <color theme="1"/>
      <name val="Book Antiqua"/>
      <family val="1"/>
    </font>
    <font>
      <b/>
      <sz val="11"/>
      <color theme="1"/>
      <name val="Calibri"/>
      <family val="2"/>
      <scheme val="minor"/>
    </font>
    <font>
      <sz val="11"/>
      <name val="Bookman Old Style"/>
      <family val="1"/>
    </font>
    <font>
      <b/>
      <sz val="12"/>
      <color theme="1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b/>
      <sz val="8"/>
      <color rgb="FFFF0000"/>
      <name val="Arial Black"/>
      <family val="2"/>
    </font>
    <font>
      <sz val="10"/>
      <color rgb="FFFF0000"/>
      <name val="Book Antiqua"/>
      <family val="1"/>
    </font>
    <font>
      <sz val="11"/>
      <color rgb="FFFF0000"/>
      <name val="Book Antiqua"/>
      <family val="1"/>
    </font>
    <font>
      <b/>
      <sz val="9"/>
      <name val="Book Antiqua"/>
      <family val="1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1" fillId="0" borderId="0"/>
    <xf numFmtId="0" fontId="13" fillId="0" borderId="0"/>
    <xf numFmtId="166" fontId="11" fillId="0" borderId="0" applyFont="0" applyFill="0" applyBorder="0" applyAlignment="0" applyProtection="0"/>
    <xf numFmtId="0" fontId="1" fillId="0" borderId="0"/>
    <xf numFmtId="0" fontId="14" fillId="0" borderId="0"/>
    <xf numFmtId="0" fontId="11" fillId="0" borderId="0"/>
  </cellStyleXfs>
  <cellXfs count="236">
    <xf numFmtId="0" fontId="0" fillId="0" borderId="0" xfId="0"/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7" xfId="0" applyFont="1" applyFill="1" applyBorder="1" applyAlignment="1">
      <alignment horizontal="center"/>
    </xf>
    <xf numFmtId="0" fontId="3" fillId="3" borderId="0" xfId="0" applyFont="1" applyFill="1"/>
    <xf numFmtId="14" fontId="3" fillId="3" borderId="7" xfId="0" applyNumberFormat="1" applyFont="1" applyFill="1" applyBorder="1" applyAlignment="1">
      <alignment horizontal="center"/>
    </xf>
    <xf numFmtId="14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/>
    <xf numFmtId="0" fontId="3" fillId="3" borderId="0" xfId="0" applyFont="1" applyFill="1" applyAlignment="1">
      <alignment horizontal="right"/>
    </xf>
    <xf numFmtId="0" fontId="3" fillId="3" borderId="12" xfId="0" applyFont="1" applyFill="1" applyBorder="1"/>
    <xf numFmtId="164" fontId="12" fillId="5" borderId="0" xfId="0" applyNumberFormat="1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6" fillId="5" borderId="8" xfId="0" applyFont="1" applyFill="1" applyBorder="1" applyAlignment="1">
      <alignment horizontal="right"/>
    </xf>
    <xf numFmtId="0" fontId="8" fillId="5" borderId="9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 wrapText="1"/>
    </xf>
    <xf numFmtId="0" fontId="8" fillId="4" borderId="16" xfId="0" applyFont="1" applyFill="1" applyBorder="1" applyAlignment="1">
      <alignment horizontal="center"/>
    </xf>
    <xf numFmtId="165" fontId="8" fillId="4" borderId="16" xfId="0" applyNumberFormat="1" applyFont="1" applyFill="1" applyBorder="1" applyAlignment="1">
      <alignment horizontal="right"/>
    </xf>
    <xf numFmtId="164" fontId="8" fillId="4" borderId="4" xfId="0" applyNumberFormat="1" applyFont="1" applyFill="1" applyBorder="1"/>
    <xf numFmtId="164" fontId="8" fillId="4" borderId="6" xfId="0" applyNumberFormat="1" applyFont="1" applyFill="1" applyBorder="1"/>
    <xf numFmtId="0" fontId="8" fillId="4" borderId="14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left"/>
    </xf>
    <xf numFmtId="0" fontId="8" fillId="4" borderId="14" xfId="0" applyFont="1" applyFill="1" applyBorder="1"/>
    <xf numFmtId="0" fontId="6" fillId="4" borderId="10" xfId="0" applyFont="1" applyFill="1" applyBorder="1" applyAlignment="1">
      <alignment horizontal="center"/>
    </xf>
    <xf numFmtId="164" fontId="6" fillId="4" borderId="1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165" fontId="8" fillId="4" borderId="13" xfId="0" applyNumberFormat="1" applyFont="1" applyFill="1" applyBorder="1" applyAlignment="1">
      <alignment horizontal="right"/>
    </xf>
    <xf numFmtId="14" fontId="15" fillId="3" borderId="0" xfId="0" applyNumberFormat="1" applyFont="1" applyFill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 wrapText="1"/>
    </xf>
    <xf numFmtId="0" fontId="8" fillId="4" borderId="18" xfId="0" applyFont="1" applyFill="1" applyBorder="1" applyAlignment="1">
      <alignment horizontal="center"/>
    </xf>
    <xf numFmtId="165" fontId="8" fillId="4" borderId="18" xfId="0" applyNumberFormat="1" applyFont="1" applyFill="1" applyBorder="1" applyAlignment="1">
      <alignment horizontal="right"/>
    </xf>
    <xf numFmtId="164" fontId="8" fillId="4" borderId="19" xfId="0" applyNumberFormat="1" applyFont="1" applyFill="1" applyBorder="1"/>
    <xf numFmtId="14" fontId="16" fillId="3" borderId="0" xfId="0" applyNumberFormat="1" applyFont="1" applyFill="1" applyAlignment="1">
      <alignment horizontal="center"/>
    </xf>
    <xf numFmtId="0" fontId="8" fillId="4" borderId="20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/>
    </xf>
    <xf numFmtId="165" fontId="8" fillId="4" borderId="20" xfId="0" applyNumberFormat="1" applyFont="1" applyFill="1" applyBorder="1" applyAlignment="1">
      <alignment horizontal="right"/>
    </xf>
    <xf numFmtId="164" fontId="8" fillId="4" borderId="9" xfId="0" applyNumberFormat="1" applyFont="1" applyFill="1" applyBorder="1"/>
    <xf numFmtId="14" fontId="9" fillId="6" borderId="0" xfId="0" applyNumberFormat="1" applyFont="1" applyFill="1" applyAlignment="1">
      <alignment horizontal="center"/>
    </xf>
    <xf numFmtId="0" fontId="10" fillId="5" borderId="0" xfId="0" applyFont="1" applyFill="1"/>
    <xf numFmtId="164" fontId="10" fillId="5" borderId="0" xfId="0" applyNumberFormat="1" applyFont="1" applyFill="1"/>
    <xf numFmtId="14" fontId="17" fillId="3" borderId="0" xfId="0" applyNumberFormat="1" applyFont="1" applyFill="1" applyAlignment="1">
      <alignment horizontal="center"/>
    </xf>
    <xf numFmtId="14" fontId="6" fillId="6" borderId="0" xfId="0" applyNumberFormat="1" applyFont="1" applyFill="1" applyAlignment="1">
      <alignment horizontal="center"/>
    </xf>
    <xf numFmtId="14" fontId="18" fillId="6" borderId="0" xfId="0" applyNumberFormat="1" applyFont="1" applyFill="1" applyAlignment="1">
      <alignment horizontal="center"/>
    </xf>
    <xf numFmtId="14" fontId="8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7" xfId="0" applyFont="1" applyFill="1" applyBorder="1" applyAlignment="1">
      <alignment horizontal="center"/>
    </xf>
    <xf numFmtId="0" fontId="3" fillId="3" borderId="0" xfId="0" applyFont="1" applyFill="1"/>
    <xf numFmtId="14" fontId="3" fillId="3" borderId="7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0" fontId="6" fillId="4" borderId="13" xfId="0" applyFont="1" applyFill="1" applyBorder="1" applyAlignment="1">
      <alignment horizontal="center"/>
    </xf>
    <xf numFmtId="0" fontId="8" fillId="4" borderId="13" xfId="0" applyFont="1" applyFill="1" applyBorder="1"/>
    <xf numFmtId="0" fontId="6" fillId="4" borderId="13" xfId="0" applyFont="1" applyFill="1" applyBorder="1" applyAlignment="1">
      <alignment horizontal="left"/>
    </xf>
    <xf numFmtId="164" fontId="6" fillId="4" borderId="13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right"/>
    </xf>
    <xf numFmtId="0" fontId="6" fillId="4" borderId="8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14" fontId="15" fillId="3" borderId="0" xfId="0" applyNumberFormat="1" applyFont="1" applyFill="1" applyAlignment="1">
      <alignment horizontal="center"/>
    </xf>
    <xf numFmtId="0" fontId="3" fillId="3" borderId="0" xfId="0" applyFont="1" applyFill="1" applyBorder="1"/>
    <xf numFmtId="0" fontId="10" fillId="5" borderId="0" xfId="0" applyFont="1" applyFill="1" applyAlignment="1">
      <alignment horizontal="center"/>
    </xf>
    <xf numFmtId="49" fontId="9" fillId="6" borderId="0" xfId="0" applyNumberFormat="1" applyFont="1" applyFill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14" fontId="17" fillId="3" borderId="0" xfId="0" applyNumberFormat="1" applyFont="1" applyFill="1" applyAlignment="1">
      <alignment horizontal="center"/>
    </xf>
    <xf numFmtId="164" fontId="8" fillId="4" borderId="18" xfId="0" applyNumberFormat="1" applyFont="1" applyFill="1" applyBorder="1"/>
    <xf numFmtId="0" fontId="8" fillId="4" borderId="6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 wrapText="1"/>
    </xf>
    <xf numFmtId="0" fontId="8" fillId="4" borderId="18" xfId="0" applyFont="1" applyFill="1" applyBorder="1" applyAlignment="1">
      <alignment horizontal="center"/>
    </xf>
    <xf numFmtId="165" fontId="8" fillId="4" borderId="18" xfId="0" applyNumberFormat="1" applyFont="1" applyFill="1" applyBorder="1" applyAlignment="1">
      <alignment horizontal="right"/>
    </xf>
    <xf numFmtId="0" fontId="6" fillId="4" borderId="22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6" fillId="4" borderId="24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8" fillId="4" borderId="13" xfId="0" applyFont="1" applyFill="1" applyBorder="1"/>
    <xf numFmtId="0" fontId="6" fillId="4" borderId="13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167" fontId="8" fillId="4" borderId="13" xfId="0" applyNumberFormat="1" applyFont="1" applyFill="1" applyBorder="1" applyAlignment="1">
      <alignment horizontal="right"/>
    </xf>
    <xf numFmtId="167" fontId="10" fillId="5" borderId="0" xfId="0" applyNumberFormat="1" applyFont="1" applyFill="1"/>
    <xf numFmtId="0" fontId="0" fillId="0" borderId="13" xfId="0" applyBorder="1"/>
    <xf numFmtId="0" fontId="19" fillId="0" borderId="13" xfId="0" applyFont="1" applyBorder="1"/>
    <xf numFmtId="0" fontId="0" fillId="0" borderId="0" xfId="0" applyFill="1" applyAlignment="1">
      <alignment horizontal="center"/>
    </xf>
    <xf numFmtId="0" fontId="0" fillId="0" borderId="0" xfId="0"/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7" xfId="0" applyFont="1" applyFill="1" applyBorder="1" applyAlignment="1">
      <alignment horizontal="center"/>
    </xf>
    <xf numFmtId="0" fontId="3" fillId="3" borderId="0" xfId="0" applyFont="1" applyFill="1"/>
    <xf numFmtId="14" fontId="3" fillId="3" borderId="7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14" fontId="15" fillId="3" borderId="0" xfId="0" applyNumberFormat="1" applyFont="1" applyFill="1" applyAlignment="1">
      <alignment horizontal="center"/>
    </xf>
    <xf numFmtId="0" fontId="8" fillId="4" borderId="18" xfId="0" applyFont="1" applyFill="1" applyBorder="1" applyAlignment="1">
      <alignment horizontal="center" wrapText="1"/>
    </xf>
    <xf numFmtId="0" fontId="8" fillId="4" borderId="18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8" fillId="4" borderId="13" xfId="0" applyFont="1" applyFill="1" applyBorder="1"/>
    <xf numFmtId="0" fontId="6" fillId="4" borderId="13" xfId="0" applyFont="1" applyFill="1" applyBorder="1" applyAlignment="1">
      <alignment horizontal="left"/>
    </xf>
    <xf numFmtId="164" fontId="6" fillId="4" borderId="13" xfId="0" applyNumberFormat="1" applyFont="1" applyFill="1" applyBorder="1"/>
    <xf numFmtId="0" fontId="3" fillId="3" borderId="0" xfId="0" applyFont="1" applyFill="1" applyBorder="1"/>
    <xf numFmtId="49" fontId="9" fillId="6" borderId="0" xfId="0" applyNumberFormat="1" applyFont="1" applyFill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165" fontId="8" fillId="4" borderId="18" xfId="0" applyNumberFormat="1" applyFont="1" applyFill="1" applyBorder="1" applyAlignment="1">
      <alignment horizontal="right" wrapText="1"/>
    </xf>
    <xf numFmtId="164" fontId="8" fillId="4" borderId="18" xfId="0" applyNumberFormat="1" applyFont="1" applyFill="1" applyBorder="1" applyAlignment="1">
      <alignment wrapText="1"/>
    </xf>
    <xf numFmtId="0" fontId="6" fillId="5" borderId="5" xfId="0" applyFont="1" applyFill="1" applyBorder="1" applyAlignment="1">
      <alignment horizontal="right"/>
    </xf>
    <xf numFmtId="0" fontId="8" fillId="5" borderId="6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0" fontId="20" fillId="0" borderId="13" xfId="0" applyFont="1" applyBorder="1"/>
    <xf numFmtId="0" fontId="21" fillId="0" borderId="13" xfId="0" applyFont="1" applyBorder="1" applyAlignment="1">
      <alignment horizontal="center"/>
    </xf>
    <xf numFmtId="164" fontId="10" fillId="0" borderId="0" xfId="0" applyNumberFormat="1" applyFont="1" applyFill="1"/>
    <xf numFmtId="164" fontId="0" fillId="0" borderId="0" xfId="0" applyNumberFormat="1"/>
    <xf numFmtId="49" fontId="0" fillId="0" borderId="0" xfId="0" applyNumberFormat="1" applyAlignment="1">
      <alignment horizontal="left"/>
    </xf>
    <xf numFmtId="0" fontId="24" fillId="0" borderId="0" xfId="0" applyFont="1"/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8" fontId="21" fillId="0" borderId="13" xfId="0" applyNumberFormat="1" applyFont="1" applyBorder="1" applyAlignment="1">
      <alignment horizontal="center"/>
    </xf>
    <xf numFmtId="168" fontId="23" fillId="0" borderId="13" xfId="0" applyNumberFormat="1" applyFont="1" applyBorder="1" applyAlignment="1">
      <alignment horizontal="center"/>
    </xf>
    <xf numFmtId="168" fontId="22" fillId="0" borderId="13" xfId="0" applyNumberFormat="1" applyFont="1" applyBorder="1" applyAlignment="1">
      <alignment horizontal="center"/>
    </xf>
    <xf numFmtId="168" fontId="0" fillId="0" borderId="0" xfId="0" applyNumberFormat="1"/>
    <xf numFmtId="0" fontId="23" fillId="0" borderId="13" xfId="0" applyFont="1" applyFill="1" applyBorder="1"/>
    <xf numFmtId="168" fontId="23" fillId="0" borderId="13" xfId="0" applyNumberFormat="1" applyFont="1" applyFill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3" xfId="0" applyFont="1" applyBorder="1"/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68" fontId="6" fillId="4" borderId="13" xfId="0" applyNumberFormat="1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0" xfId="0" applyFont="1" applyFill="1"/>
    <xf numFmtId="14" fontId="3" fillId="3" borderId="7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0" fontId="6" fillId="4" borderId="3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14" fontId="15" fillId="3" borderId="0" xfId="0" applyNumberFormat="1" applyFont="1" applyFill="1" applyAlignment="1">
      <alignment horizontal="center"/>
    </xf>
    <xf numFmtId="14" fontId="17" fillId="3" borderId="0" xfId="0" applyNumberFormat="1" applyFont="1" applyFill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8" fillId="4" borderId="13" xfId="0" applyFont="1" applyFill="1" applyBorder="1"/>
    <xf numFmtId="0" fontId="6" fillId="4" borderId="13" xfId="0" applyFont="1" applyFill="1" applyBorder="1" applyAlignment="1">
      <alignment horizontal="left"/>
    </xf>
    <xf numFmtId="164" fontId="6" fillId="4" borderId="13" xfId="0" applyNumberFormat="1" applyFont="1" applyFill="1" applyBorder="1"/>
    <xf numFmtId="0" fontId="3" fillId="3" borderId="0" xfId="0" applyFont="1" applyFill="1" applyBorder="1"/>
    <xf numFmtId="49" fontId="9" fillId="6" borderId="0" xfId="0" applyNumberFormat="1" applyFont="1" applyFill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168" fontId="8" fillId="4" borderId="13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1" fontId="21" fillId="0" borderId="13" xfId="0" applyNumberFormat="1" applyFont="1" applyBorder="1" applyAlignment="1">
      <alignment horizontal="center"/>
    </xf>
    <xf numFmtId="1" fontId="23" fillId="0" borderId="13" xfId="0" applyNumberFormat="1" applyFont="1" applyFill="1" applyBorder="1" applyAlignment="1">
      <alignment horizontal="center"/>
    </xf>
    <xf numFmtId="1" fontId="23" fillId="0" borderId="13" xfId="0" applyNumberFormat="1" applyFont="1" applyBorder="1" applyAlignment="1">
      <alignment horizontal="center"/>
    </xf>
    <xf numFmtId="1" fontId="22" fillId="0" borderId="13" xfId="0" applyNumberFormat="1" applyFont="1" applyBorder="1" applyAlignment="1">
      <alignment horizontal="center"/>
    </xf>
    <xf numFmtId="1" fontId="0" fillId="0" borderId="0" xfId="0" applyNumberFormat="1"/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/>
    </xf>
    <xf numFmtId="0" fontId="9" fillId="2" borderId="13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0" xfId="0" applyFont="1"/>
    <xf numFmtId="0" fontId="8" fillId="4" borderId="6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center"/>
    </xf>
    <xf numFmtId="165" fontId="6" fillId="4" borderId="18" xfId="0" applyNumberFormat="1" applyFont="1" applyFill="1" applyBorder="1" applyAlignment="1">
      <alignment horizontal="right" wrapText="1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 wrapText="1"/>
    </xf>
    <xf numFmtId="0" fontId="26" fillId="0" borderId="13" xfId="0" applyFont="1" applyFill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0" xfId="0" applyFont="1"/>
    <xf numFmtId="0" fontId="4" fillId="3" borderId="0" xfId="0" applyFont="1" applyFill="1" applyAlignment="1">
      <alignment horizontal="center"/>
    </xf>
    <xf numFmtId="168" fontId="0" fillId="0" borderId="13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</cellXfs>
  <cellStyles count="7">
    <cellStyle name="Moneda 2" xfId="3"/>
    <cellStyle name="Normal" xfId="0" builtinId="0"/>
    <cellStyle name="Normal 2" xfId="1"/>
    <cellStyle name="Normal 3" xfId="2"/>
    <cellStyle name="Normal 3 2" xfId="4"/>
    <cellStyle name="Normal 3 3" xfId="6"/>
    <cellStyle name="Normal 4" xfId="5"/>
  </cellStyles>
  <dxfs count="0"/>
  <tableStyles count="0" defaultTableStyle="TableStyleMedium2" defaultPivotStyle="PivotStyleMedium9"/>
  <colors>
    <mruColors>
      <color rgb="FFFFFF99"/>
      <color rgb="FFFFFF66"/>
      <color rgb="FFCCFFFF"/>
      <color rgb="FFF2FB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3"/>
  <sheetViews>
    <sheetView topLeftCell="A37" workbookViewId="0">
      <selection activeCell="I24" sqref="I24"/>
    </sheetView>
  </sheetViews>
  <sheetFormatPr baseColWidth="10" defaultRowHeight="15" x14ac:dyDescent="0.25"/>
  <cols>
    <col min="2" max="2" width="32.140625" customWidth="1"/>
    <col min="3" max="3" width="34.5703125" customWidth="1"/>
    <col min="4" max="4" width="17" customWidth="1"/>
    <col min="5" max="5" width="13.28515625" customWidth="1"/>
    <col min="6" max="6" width="13.140625" customWidth="1"/>
  </cols>
  <sheetData>
    <row r="2" spans="2:6" ht="15.75" thickBot="1" x14ac:dyDescent="0.3"/>
    <row r="3" spans="2:6" ht="15.75" thickBot="1" x14ac:dyDescent="0.3">
      <c r="B3" s="31"/>
      <c r="C3" s="32" t="s">
        <v>25</v>
      </c>
      <c r="D3" s="1"/>
      <c r="E3" s="2"/>
      <c r="F3" s="3"/>
    </row>
    <row r="4" spans="2:6" ht="15.75" x14ac:dyDescent="0.3">
      <c r="B4" s="33" t="s">
        <v>0</v>
      </c>
      <c r="C4" s="34" t="s">
        <v>27</v>
      </c>
      <c r="D4" s="4"/>
      <c r="E4" s="42"/>
      <c r="F4" s="5"/>
    </row>
    <row r="5" spans="2:6" ht="15.75" x14ac:dyDescent="0.3">
      <c r="B5" s="35" t="s">
        <v>1</v>
      </c>
      <c r="C5" s="36" t="s">
        <v>24</v>
      </c>
      <c r="D5" s="6"/>
      <c r="E5" s="48" t="s">
        <v>23</v>
      </c>
      <c r="F5" s="7"/>
    </row>
    <row r="6" spans="2:6" ht="15.75" x14ac:dyDescent="0.3">
      <c r="B6" s="35" t="s">
        <v>2</v>
      </c>
      <c r="C6" s="37"/>
      <c r="D6" s="8"/>
      <c r="E6" s="53" t="s">
        <v>40</v>
      </c>
      <c r="F6" s="7"/>
    </row>
    <row r="7" spans="2:6" ht="15.75" x14ac:dyDescent="0.3">
      <c r="B7" s="35" t="s">
        <v>3</v>
      </c>
      <c r="C7" s="37"/>
      <c r="D7" s="4"/>
      <c r="E7" s="10"/>
      <c r="F7" s="7"/>
    </row>
    <row r="8" spans="2:6" ht="15.75" x14ac:dyDescent="0.3">
      <c r="B8" s="35" t="s">
        <v>4</v>
      </c>
      <c r="C8" s="37">
        <v>110322</v>
      </c>
      <c r="D8" s="4"/>
      <c r="E8" s="7"/>
      <c r="F8" s="7"/>
    </row>
    <row r="9" spans="2:6" ht="15.75" x14ac:dyDescent="0.3">
      <c r="B9" s="15" t="s">
        <v>5</v>
      </c>
      <c r="C9" s="16">
        <v>1</v>
      </c>
      <c r="D9" s="4"/>
      <c r="E9" s="7"/>
      <c r="F9" s="7"/>
    </row>
    <row r="10" spans="2:6" ht="15.75" x14ac:dyDescent="0.3">
      <c r="B10" s="38" t="s">
        <v>6</v>
      </c>
      <c r="C10" s="39">
        <v>7064</v>
      </c>
      <c r="D10" s="4"/>
      <c r="E10" s="11"/>
      <c r="F10" s="7"/>
    </row>
    <row r="11" spans="2:6" ht="15.75" x14ac:dyDescent="0.3">
      <c r="B11" s="38" t="s">
        <v>7</v>
      </c>
      <c r="C11" s="39"/>
      <c r="D11" s="4"/>
      <c r="E11" s="11"/>
      <c r="F11" s="7"/>
    </row>
    <row r="12" spans="2:6" ht="16.5" thickBot="1" x14ac:dyDescent="0.35">
      <c r="B12" s="38" t="s">
        <v>8</v>
      </c>
      <c r="C12" s="39"/>
      <c r="D12" s="4"/>
      <c r="E12" s="11"/>
      <c r="F12" s="12"/>
    </row>
    <row r="13" spans="2:6" ht="15.75" thickBot="1" x14ac:dyDescent="0.3">
      <c r="B13" s="17" t="s">
        <v>9</v>
      </c>
      <c r="C13" s="17" t="s">
        <v>10</v>
      </c>
      <c r="D13" s="17" t="s">
        <v>11</v>
      </c>
      <c r="E13" s="18" t="s">
        <v>12</v>
      </c>
      <c r="F13" s="17" t="s">
        <v>13</v>
      </c>
    </row>
    <row r="14" spans="2:6" ht="15.75" x14ac:dyDescent="0.3">
      <c r="B14" s="20"/>
      <c r="C14" s="21" t="s">
        <v>20</v>
      </c>
      <c r="D14" s="22"/>
      <c r="E14" s="23"/>
      <c r="F14" s="24"/>
    </row>
    <row r="15" spans="2:6" ht="15.75" x14ac:dyDescent="0.3">
      <c r="B15" s="43"/>
      <c r="C15" s="44" t="s">
        <v>35</v>
      </c>
      <c r="D15" s="45"/>
      <c r="E15" s="46"/>
      <c r="F15" s="47"/>
    </row>
    <row r="16" spans="2:6" ht="16.5" customHeight="1" x14ac:dyDescent="0.3">
      <c r="B16" s="43">
        <v>3200000000</v>
      </c>
      <c r="C16" s="44" t="s">
        <v>21</v>
      </c>
      <c r="D16" s="45">
        <v>1</v>
      </c>
      <c r="E16" s="46">
        <v>339940</v>
      </c>
      <c r="F16" s="47">
        <f>E16</f>
        <v>339940</v>
      </c>
    </row>
    <row r="17" spans="2:6" ht="14.25" customHeight="1" thickBot="1" x14ac:dyDescent="0.35">
      <c r="B17" s="29"/>
      <c r="C17" s="28"/>
      <c r="D17" s="26"/>
      <c r="E17" s="27" t="s">
        <v>14</v>
      </c>
      <c r="F17" s="30">
        <f>F16</f>
        <v>339940</v>
      </c>
    </row>
    <row r="18" spans="2:6" ht="13.5" customHeight="1" x14ac:dyDescent="0.25"/>
    <row r="19" spans="2:6" ht="15.75" thickBot="1" x14ac:dyDescent="0.3"/>
    <row r="20" spans="2:6" ht="15.75" thickBot="1" x14ac:dyDescent="0.3">
      <c r="B20" s="31"/>
      <c r="C20" s="32" t="s">
        <v>26</v>
      </c>
      <c r="D20" s="1"/>
      <c r="E20" s="2"/>
      <c r="F20" s="3"/>
    </row>
    <row r="21" spans="2:6" ht="15.75" x14ac:dyDescent="0.3">
      <c r="B21" s="33" t="s">
        <v>0</v>
      </c>
      <c r="C21" s="34" t="s">
        <v>17</v>
      </c>
      <c r="D21" s="4"/>
      <c r="E21" s="42"/>
      <c r="F21" s="5"/>
    </row>
    <row r="22" spans="2:6" ht="15.75" x14ac:dyDescent="0.3">
      <c r="B22" s="35" t="s">
        <v>1</v>
      </c>
      <c r="C22" s="36" t="s">
        <v>29</v>
      </c>
      <c r="D22" s="6"/>
      <c r="E22" s="48" t="s">
        <v>23</v>
      </c>
      <c r="F22" s="7"/>
    </row>
    <row r="23" spans="2:6" ht="15.75" x14ac:dyDescent="0.3">
      <c r="B23" s="35" t="s">
        <v>2</v>
      </c>
      <c r="C23" s="37" t="s">
        <v>30</v>
      </c>
      <c r="D23" s="8"/>
      <c r="E23" s="53" t="s">
        <v>39</v>
      </c>
      <c r="F23" s="7"/>
    </row>
    <row r="24" spans="2:6" ht="15.75" x14ac:dyDescent="0.3">
      <c r="B24" s="35" t="s">
        <v>3</v>
      </c>
      <c r="C24" s="37"/>
      <c r="D24" s="4"/>
      <c r="E24" s="10"/>
      <c r="F24" s="7"/>
    </row>
    <row r="25" spans="2:6" ht="15.75" x14ac:dyDescent="0.3">
      <c r="B25" s="35" t="s">
        <v>4</v>
      </c>
      <c r="C25" s="37">
        <v>110918</v>
      </c>
      <c r="D25" s="4"/>
      <c r="E25" s="7"/>
      <c r="F25" s="7"/>
    </row>
    <row r="26" spans="2:6" ht="15.75" x14ac:dyDescent="0.3">
      <c r="B26" s="15" t="s">
        <v>5</v>
      </c>
      <c r="C26" s="16">
        <v>1</v>
      </c>
      <c r="D26" s="4"/>
      <c r="E26" s="7"/>
      <c r="F26" s="7"/>
    </row>
    <row r="27" spans="2:6" ht="15.75" x14ac:dyDescent="0.3">
      <c r="B27" s="38" t="s">
        <v>6</v>
      </c>
      <c r="C27" s="39"/>
      <c r="D27" s="4"/>
      <c r="E27" s="11"/>
      <c r="F27" s="7"/>
    </row>
    <row r="28" spans="2:6" ht="15.75" x14ac:dyDescent="0.3">
      <c r="B28" s="38" t="s">
        <v>7</v>
      </c>
      <c r="C28" s="39"/>
      <c r="D28" s="4"/>
      <c r="E28" s="11"/>
      <c r="F28" s="7"/>
    </row>
    <row r="29" spans="2:6" ht="16.5" thickBot="1" x14ac:dyDescent="0.35">
      <c r="B29" s="38" t="s">
        <v>8</v>
      </c>
      <c r="C29" s="39"/>
      <c r="D29" s="4"/>
      <c r="E29" s="11"/>
      <c r="F29" s="12"/>
    </row>
    <row r="30" spans="2:6" ht="15.75" thickBot="1" x14ac:dyDescent="0.3">
      <c r="B30" s="17" t="s">
        <v>9</v>
      </c>
      <c r="C30" s="17" t="s">
        <v>10</v>
      </c>
      <c r="D30" s="17" t="s">
        <v>11</v>
      </c>
      <c r="E30" s="18" t="s">
        <v>12</v>
      </c>
      <c r="F30" s="17" t="s">
        <v>13</v>
      </c>
    </row>
    <row r="31" spans="2:6" ht="15.75" x14ac:dyDescent="0.3">
      <c r="B31" s="20"/>
      <c r="C31" s="21"/>
      <c r="D31" s="22"/>
      <c r="E31" s="23"/>
      <c r="F31" s="24"/>
    </row>
    <row r="32" spans="2:6" ht="15.75" x14ac:dyDescent="0.3">
      <c r="B32" s="43">
        <v>3200000000</v>
      </c>
      <c r="C32" s="19" t="s">
        <v>28</v>
      </c>
      <c r="D32" s="40">
        <v>1</v>
      </c>
      <c r="E32" s="41">
        <v>156470</v>
      </c>
      <c r="F32" s="25">
        <f>+D32*E32</f>
        <v>156470</v>
      </c>
    </row>
    <row r="33" spans="2:6" ht="16.5" thickBot="1" x14ac:dyDescent="0.35">
      <c r="B33" s="43"/>
      <c r="C33" s="28"/>
      <c r="D33" s="26"/>
      <c r="E33" s="27" t="s">
        <v>14</v>
      </c>
      <c r="F33" s="30">
        <f>SUM(F31:F32)</f>
        <v>156470</v>
      </c>
    </row>
    <row r="35" spans="2:6" ht="15.75" thickBot="1" x14ac:dyDescent="0.3"/>
    <row r="36" spans="2:6" ht="15.75" thickBot="1" x14ac:dyDescent="0.3">
      <c r="B36" s="31"/>
      <c r="C36" s="32" t="s">
        <v>31</v>
      </c>
      <c r="D36" s="1"/>
      <c r="E36" s="2"/>
      <c r="F36" s="3"/>
    </row>
    <row r="37" spans="2:6" ht="15.75" x14ac:dyDescent="0.3">
      <c r="B37" s="33" t="s">
        <v>0</v>
      </c>
      <c r="C37" s="34" t="s">
        <v>32</v>
      </c>
      <c r="D37" s="4"/>
      <c r="E37" s="42"/>
      <c r="F37" s="5"/>
    </row>
    <row r="38" spans="2:6" ht="15.75" x14ac:dyDescent="0.3">
      <c r="B38" s="35" t="s">
        <v>1</v>
      </c>
      <c r="C38" s="36" t="s">
        <v>33</v>
      </c>
      <c r="D38" s="6"/>
      <c r="E38" s="48" t="s">
        <v>23</v>
      </c>
      <c r="F38" s="7"/>
    </row>
    <row r="39" spans="2:6" ht="15.75" x14ac:dyDescent="0.3">
      <c r="B39" s="35" t="s">
        <v>2</v>
      </c>
      <c r="C39" s="37" t="s">
        <v>30</v>
      </c>
      <c r="D39" s="8"/>
      <c r="E39" s="53" t="s">
        <v>41</v>
      </c>
      <c r="F39" s="7"/>
    </row>
    <row r="40" spans="2:6" ht="15.75" x14ac:dyDescent="0.3">
      <c r="B40" s="35" t="s">
        <v>3</v>
      </c>
      <c r="C40" s="37"/>
      <c r="D40" s="4"/>
      <c r="E40" s="10"/>
      <c r="F40" s="7"/>
    </row>
    <row r="41" spans="2:6" ht="15.75" x14ac:dyDescent="0.3">
      <c r="B41" s="35" t="s">
        <v>4</v>
      </c>
      <c r="C41" s="37">
        <v>973</v>
      </c>
      <c r="D41" s="4"/>
      <c r="E41" s="7"/>
      <c r="F41" s="7"/>
    </row>
    <row r="42" spans="2:6" ht="15.75" x14ac:dyDescent="0.3">
      <c r="B42" s="15" t="s">
        <v>5</v>
      </c>
      <c r="C42" s="16">
        <v>1</v>
      </c>
      <c r="D42" s="4"/>
      <c r="E42" s="7"/>
      <c r="F42" s="7"/>
    </row>
    <row r="43" spans="2:6" ht="15.75" x14ac:dyDescent="0.3">
      <c r="B43" s="38" t="s">
        <v>6</v>
      </c>
      <c r="C43" s="39"/>
      <c r="D43" s="4"/>
      <c r="E43" s="11"/>
      <c r="F43" s="7"/>
    </row>
    <row r="44" spans="2:6" ht="15.75" x14ac:dyDescent="0.3">
      <c r="B44" s="38" t="s">
        <v>7</v>
      </c>
      <c r="C44" s="39"/>
      <c r="D44" s="4"/>
      <c r="E44" s="11"/>
      <c r="F44" s="7"/>
    </row>
    <row r="45" spans="2:6" ht="16.5" thickBot="1" x14ac:dyDescent="0.35">
      <c r="B45" s="38" t="s">
        <v>8</v>
      </c>
      <c r="C45" s="39"/>
      <c r="D45" s="4"/>
      <c r="E45" s="11"/>
      <c r="F45" s="12"/>
    </row>
    <row r="46" spans="2:6" ht="15.75" thickBot="1" x14ac:dyDescent="0.3">
      <c r="B46" s="17" t="s">
        <v>9</v>
      </c>
      <c r="C46" s="17" t="s">
        <v>10</v>
      </c>
      <c r="D46" s="17" t="s">
        <v>11</v>
      </c>
      <c r="E46" s="18" t="s">
        <v>12</v>
      </c>
      <c r="F46" s="17" t="s">
        <v>13</v>
      </c>
    </row>
    <row r="47" spans="2:6" ht="15.75" x14ac:dyDescent="0.3">
      <c r="B47" s="20"/>
      <c r="C47" s="21"/>
      <c r="D47" s="22"/>
      <c r="E47" s="23"/>
      <c r="F47" s="24"/>
    </row>
    <row r="48" spans="2:6" ht="15.75" x14ac:dyDescent="0.3">
      <c r="B48" s="43">
        <v>111</v>
      </c>
      <c r="C48" s="19" t="s">
        <v>34</v>
      </c>
      <c r="D48" s="40">
        <v>1</v>
      </c>
      <c r="E48" s="41">
        <v>250000</v>
      </c>
      <c r="F48" s="25">
        <f>+D48*E48</f>
        <v>250000</v>
      </c>
    </row>
    <row r="49" spans="2:6" ht="16.5" thickBot="1" x14ac:dyDescent="0.35">
      <c r="B49" s="43"/>
      <c r="C49" s="28"/>
      <c r="D49" s="26"/>
      <c r="E49" s="27" t="s">
        <v>14</v>
      </c>
      <c r="F49" s="30">
        <f>SUM(F47:F48)</f>
        <v>250000</v>
      </c>
    </row>
    <row r="53" spans="2:6" ht="15.75" x14ac:dyDescent="0.25">
      <c r="E53" s="14" t="s">
        <v>16</v>
      </c>
      <c r="F53" s="13">
        <f>F33+F17+F49</f>
        <v>746410</v>
      </c>
    </row>
  </sheetData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0"/>
  <sheetViews>
    <sheetView topLeftCell="A85" workbookViewId="0">
      <selection activeCell="H24" sqref="H24"/>
    </sheetView>
  </sheetViews>
  <sheetFormatPr baseColWidth="10" defaultRowHeight="15" x14ac:dyDescent="0.25"/>
  <cols>
    <col min="2" max="2" width="35.5703125" customWidth="1"/>
    <col min="3" max="3" width="39.140625" customWidth="1"/>
    <col min="4" max="4" width="13.7109375" customWidth="1"/>
    <col min="5" max="5" width="14.5703125" customWidth="1"/>
    <col min="6" max="6" width="15.28515625" customWidth="1"/>
  </cols>
  <sheetData>
    <row r="2" spans="2:6" ht="15.75" thickBot="1" x14ac:dyDescent="0.3"/>
    <row r="3" spans="2:6" ht="15.75" thickBot="1" x14ac:dyDescent="0.3">
      <c r="B3" s="31"/>
      <c r="C3" s="32" t="s">
        <v>38</v>
      </c>
      <c r="D3" s="1"/>
      <c r="E3" s="2"/>
      <c r="F3" s="3"/>
    </row>
    <row r="4" spans="2:6" ht="15.75" x14ac:dyDescent="0.3">
      <c r="B4" s="33" t="s">
        <v>0</v>
      </c>
      <c r="C4" s="34" t="s">
        <v>17</v>
      </c>
      <c r="D4" s="4"/>
      <c r="E4" s="42"/>
      <c r="F4" s="5"/>
    </row>
    <row r="5" spans="2:6" ht="15.75" x14ac:dyDescent="0.3">
      <c r="B5" s="35" t="s">
        <v>1</v>
      </c>
      <c r="C5" s="36" t="s">
        <v>18</v>
      </c>
      <c r="D5" s="6"/>
      <c r="E5" s="48" t="s">
        <v>23</v>
      </c>
      <c r="F5" s="7"/>
    </row>
    <row r="6" spans="2:6" ht="15.75" x14ac:dyDescent="0.3">
      <c r="B6" s="35" t="s">
        <v>2</v>
      </c>
      <c r="C6" s="37"/>
      <c r="D6" s="8"/>
      <c r="E6" s="57" t="s">
        <v>55</v>
      </c>
      <c r="F6" s="7"/>
    </row>
    <row r="7" spans="2:6" ht="15.75" x14ac:dyDescent="0.3">
      <c r="B7" s="35" t="s">
        <v>3</v>
      </c>
      <c r="C7" s="37">
        <v>126929</v>
      </c>
      <c r="D7" s="4"/>
      <c r="E7" s="10"/>
      <c r="F7" s="7"/>
    </row>
    <row r="8" spans="2:6" ht="15.75" x14ac:dyDescent="0.3">
      <c r="B8" s="35" t="s">
        <v>4</v>
      </c>
      <c r="C8" s="37">
        <v>111425</v>
      </c>
      <c r="D8" s="4"/>
      <c r="E8" s="7"/>
      <c r="F8" s="7"/>
    </row>
    <row r="9" spans="2:6" ht="15.75" x14ac:dyDescent="0.3">
      <c r="B9" s="15" t="s">
        <v>5</v>
      </c>
      <c r="C9" s="16">
        <v>1</v>
      </c>
      <c r="D9" s="4"/>
      <c r="E9" s="7"/>
      <c r="F9" s="7"/>
    </row>
    <row r="10" spans="2:6" ht="15.75" x14ac:dyDescent="0.3">
      <c r="B10" s="38" t="s">
        <v>6</v>
      </c>
      <c r="C10" s="39"/>
      <c r="D10" s="4"/>
      <c r="E10" s="11"/>
      <c r="F10" s="7"/>
    </row>
    <row r="11" spans="2:6" ht="15.75" x14ac:dyDescent="0.3">
      <c r="B11" s="38" t="s">
        <v>7</v>
      </c>
      <c r="C11" s="39"/>
      <c r="D11" s="4"/>
      <c r="E11" s="11"/>
      <c r="F11" s="7"/>
    </row>
    <row r="12" spans="2:6" ht="16.5" thickBot="1" x14ac:dyDescent="0.35">
      <c r="B12" s="38" t="s">
        <v>8</v>
      </c>
      <c r="C12" s="39"/>
      <c r="D12" s="4"/>
      <c r="E12" s="11"/>
      <c r="F12" s="12"/>
    </row>
    <row r="13" spans="2:6" ht="15.75" thickBot="1" x14ac:dyDescent="0.3">
      <c r="B13" s="17" t="s">
        <v>9</v>
      </c>
      <c r="C13" s="17" t="s">
        <v>10</v>
      </c>
      <c r="D13" s="17" t="s">
        <v>11</v>
      </c>
      <c r="E13" s="18" t="s">
        <v>12</v>
      </c>
      <c r="F13" s="17" t="s">
        <v>13</v>
      </c>
    </row>
    <row r="14" spans="2:6" ht="15.75" x14ac:dyDescent="0.3">
      <c r="B14" s="20"/>
      <c r="C14" s="21"/>
      <c r="D14" s="22"/>
      <c r="E14" s="23"/>
      <c r="F14" s="24"/>
    </row>
    <row r="15" spans="2:6" ht="16.5" customHeight="1" x14ac:dyDescent="0.3">
      <c r="B15" s="43">
        <v>554012</v>
      </c>
      <c r="C15" s="19" t="s">
        <v>36</v>
      </c>
      <c r="D15" s="40">
        <v>1</v>
      </c>
      <c r="E15" s="41">
        <v>504700</v>
      </c>
      <c r="F15" s="25">
        <f>+D15*E15</f>
        <v>504700</v>
      </c>
    </row>
    <row r="16" spans="2:6" ht="16.5" customHeight="1" x14ac:dyDescent="0.3">
      <c r="B16" s="43">
        <v>3200000000</v>
      </c>
      <c r="C16" s="49" t="s">
        <v>37</v>
      </c>
      <c r="D16" s="50">
        <v>1</v>
      </c>
      <c r="E16" s="51">
        <v>168000</v>
      </c>
      <c r="F16" s="52">
        <f>E16</f>
        <v>168000</v>
      </c>
    </row>
    <row r="17" spans="2:6" ht="16.5" thickBot="1" x14ac:dyDescent="0.35">
      <c r="B17" s="43"/>
      <c r="C17" s="28"/>
      <c r="D17" s="26"/>
      <c r="E17" s="27" t="s">
        <v>14</v>
      </c>
      <c r="F17" s="30">
        <f>F16+F15</f>
        <v>672700</v>
      </c>
    </row>
    <row r="19" spans="2:6" ht="15.75" thickBot="1" x14ac:dyDescent="0.3"/>
    <row r="20" spans="2:6" ht="15.75" thickBot="1" x14ac:dyDescent="0.3">
      <c r="B20" s="31"/>
      <c r="C20" s="32" t="s">
        <v>42</v>
      </c>
      <c r="D20" s="1"/>
      <c r="E20" s="2"/>
      <c r="F20" s="3"/>
    </row>
    <row r="21" spans="2:6" ht="16.5" x14ac:dyDescent="0.3">
      <c r="B21" s="33" t="s">
        <v>0</v>
      </c>
      <c r="C21" s="34" t="s">
        <v>46</v>
      </c>
      <c r="D21" s="4"/>
      <c r="E21" s="56"/>
      <c r="F21" s="5"/>
    </row>
    <row r="22" spans="2:6" ht="15.75" x14ac:dyDescent="0.3">
      <c r="B22" s="35" t="s">
        <v>1</v>
      </c>
      <c r="C22" s="36" t="s">
        <v>43</v>
      </c>
      <c r="D22" s="6"/>
      <c r="E22" s="58" t="s">
        <v>56</v>
      </c>
      <c r="F22" s="7"/>
    </row>
    <row r="23" spans="2:6" ht="15.75" x14ac:dyDescent="0.3">
      <c r="B23" s="35" t="s">
        <v>2</v>
      </c>
      <c r="C23" s="37"/>
      <c r="D23" s="8"/>
      <c r="E23" s="59" t="s">
        <v>72</v>
      </c>
      <c r="F23" s="7"/>
    </row>
    <row r="24" spans="2:6" ht="15.75" x14ac:dyDescent="0.3">
      <c r="B24" s="35" t="s">
        <v>3</v>
      </c>
      <c r="C24" s="37"/>
      <c r="D24" s="4"/>
      <c r="E24" s="10"/>
      <c r="F24" s="7"/>
    </row>
    <row r="25" spans="2:6" ht="15.75" x14ac:dyDescent="0.3">
      <c r="B25" s="35" t="s">
        <v>4</v>
      </c>
      <c r="C25" s="37">
        <v>82208</v>
      </c>
      <c r="D25" s="4"/>
      <c r="E25" s="7"/>
      <c r="F25" s="7"/>
    </row>
    <row r="26" spans="2:6" ht="15.75" x14ac:dyDescent="0.3">
      <c r="B26" s="15" t="s">
        <v>5</v>
      </c>
      <c r="C26" s="16">
        <v>1</v>
      </c>
      <c r="D26" s="4"/>
      <c r="E26" s="7"/>
      <c r="F26" s="7"/>
    </row>
    <row r="27" spans="2:6" ht="15.75" x14ac:dyDescent="0.3">
      <c r="B27" s="38" t="s">
        <v>6</v>
      </c>
      <c r="C27" s="39"/>
      <c r="D27" s="4"/>
      <c r="E27" s="11"/>
      <c r="F27" s="7"/>
    </row>
    <row r="28" spans="2:6" ht="15.75" x14ac:dyDescent="0.3">
      <c r="B28" s="38" t="s">
        <v>7</v>
      </c>
      <c r="C28" s="39"/>
      <c r="D28" s="4"/>
      <c r="E28" s="11"/>
      <c r="F28" s="7"/>
    </row>
    <row r="29" spans="2:6" ht="16.5" thickBot="1" x14ac:dyDescent="0.35">
      <c r="B29" s="38" t="s">
        <v>8</v>
      </c>
      <c r="C29" s="39"/>
      <c r="D29" s="4"/>
      <c r="E29" s="11"/>
      <c r="F29" s="12"/>
    </row>
    <row r="30" spans="2:6" ht="15.75" thickBot="1" x14ac:dyDescent="0.3">
      <c r="B30" s="17" t="s">
        <v>9</v>
      </c>
      <c r="C30" s="17" t="s">
        <v>10</v>
      </c>
      <c r="D30" s="17" t="s">
        <v>11</v>
      </c>
      <c r="E30" s="18" t="s">
        <v>12</v>
      </c>
      <c r="F30" s="17" t="s">
        <v>13</v>
      </c>
    </row>
    <row r="31" spans="2:6" ht="15.75" x14ac:dyDescent="0.3">
      <c r="B31" s="20"/>
      <c r="C31" s="21"/>
      <c r="D31" s="22"/>
      <c r="E31" s="23"/>
      <c r="F31" s="24"/>
    </row>
    <row r="32" spans="2:6" ht="15.75" x14ac:dyDescent="0.3">
      <c r="B32" s="43">
        <v>100000014</v>
      </c>
      <c r="C32" s="19" t="s">
        <v>44</v>
      </c>
      <c r="D32" s="40">
        <v>1</v>
      </c>
      <c r="E32" s="41">
        <v>1500000</v>
      </c>
      <c r="F32" s="25">
        <v>1500000</v>
      </c>
    </row>
    <row r="33" spans="2:6" ht="16.5" thickBot="1" x14ac:dyDescent="0.35">
      <c r="B33" s="43"/>
      <c r="C33" s="28"/>
      <c r="D33" s="26"/>
      <c r="E33" s="27" t="s">
        <v>14</v>
      </c>
      <c r="F33" s="30">
        <f>F32</f>
        <v>1500000</v>
      </c>
    </row>
    <row r="35" spans="2:6" ht="15.75" thickBot="1" x14ac:dyDescent="0.3"/>
    <row r="36" spans="2:6" ht="15.75" thickBot="1" x14ac:dyDescent="0.3">
      <c r="B36" s="31"/>
      <c r="C36" s="32" t="s">
        <v>45</v>
      </c>
      <c r="D36" s="1"/>
      <c r="E36" s="2"/>
      <c r="F36" s="3"/>
    </row>
    <row r="37" spans="2:6" ht="15.75" x14ac:dyDescent="0.3">
      <c r="B37" s="33" t="s">
        <v>0</v>
      </c>
      <c r="C37" s="34" t="s">
        <v>47</v>
      </c>
      <c r="D37" s="4"/>
      <c r="E37" s="42"/>
      <c r="F37" s="5"/>
    </row>
    <row r="38" spans="2:6" ht="15.75" x14ac:dyDescent="0.3">
      <c r="B38" s="35" t="s">
        <v>1</v>
      </c>
      <c r="C38" s="36" t="s">
        <v>48</v>
      </c>
      <c r="D38" s="6"/>
      <c r="E38" s="48" t="s">
        <v>57</v>
      </c>
      <c r="F38" s="7"/>
    </row>
    <row r="39" spans="2:6" ht="15.75" x14ac:dyDescent="0.3">
      <c r="B39" s="35" t="s">
        <v>2</v>
      </c>
      <c r="C39" s="37"/>
      <c r="D39" s="8"/>
      <c r="E39" s="9"/>
      <c r="F39" s="7"/>
    </row>
    <row r="40" spans="2:6" ht="15.75" x14ac:dyDescent="0.3">
      <c r="B40" s="35" t="s">
        <v>3</v>
      </c>
      <c r="C40" s="37"/>
      <c r="D40" s="4"/>
      <c r="E40" s="10"/>
      <c r="F40" s="7"/>
    </row>
    <row r="41" spans="2:6" ht="15.75" x14ac:dyDescent="0.3">
      <c r="B41" s="35" t="s">
        <v>4</v>
      </c>
      <c r="C41" s="37" t="s">
        <v>49</v>
      </c>
      <c r="D41" s="4"/>
      <c r="E41" s="7"/>
      <c r="F41" s="7"/>
    </row>
    <row r="42" spans="2:6" ht="15.75" x14ac:dyDescent="0.3">
      <c r="B42" s="15" t="s">
        <v>5</v>
      </c>
      <c r="C42" s="16"/>
      <c r="D42" s="4"/>
      <c r="E42" s="7"/>
      <c r="F42" s="7"/>
    </row>
    <row r="43" spans="2:6" ht="15.75" x14ac:dyDescent="0.3">
      <c r="B43" s="38" t="s">
        <v>6</v>
      </c>
      <c r="C43" s="39"/>
      <c r="D43" s="4"/>
      <c r="E43" s="11"/>
      <c r="F43" s="7"/>
    </row>
    <row r="44" spans="2:6" ht="15.75" x14ac:dyDescent="0.3">
      <c r="B44" s="38" t="s">
        <v>7</v>
      </c>
      <c r="C44" s="39"/>
      <c r="D44" s="4"/>
      <c r="E44" s="11"/>
      <c r="F44" s="7"/>
    </row>
    <row r="45" spans="2:6" ht="16.5" thickBot="1" x14ac:dyDescent="0.35">
      <c r="B45" s="38" t="s">
        <v>8</v>
      </c>
      <c r="C45" s="39"/>
      <c r="D45" s="4"/>
      <c r="E45" s="11"/>
      <c r="F45" s="12"/>
    </row>
    <row r="46" spans="2:6" ht="15.75" thickBot="1" x14ac:dyDescent="0.3">
      <c r="B46" s="17" t="s">
        <v>9</v>
      </c>
      <c r="C46" s="17" t="s">
        <v>10</v>
      </c>
      <c r="D46" s="17" t="s">
        <v>11</v>
      </c>
      <c r="E46" s="18" t="s">
        <v>12</v>
      </c>
      <c r="F46" s="17" t="s">
        <v>13</v>
      </c>
    </row>
    <row r="47" spans="2:6" ht="15.75" x14ac:dyDescent="0.3">
      <c r="B47" s="20"/>
      <c r="C47" s="21"/>
      <c r="D47" s="22"/>
      <c r="E47" s="23"/>
      <c r="F47" s="24"/>
    </row>
    <row r="48" spans="2:6" ht="15.75" x14ac:dyDescent="0.3">
      <c r="B48" s="43">
        <v>553600</v>
      </c>
      <c r="C48" s="44" t="s">
        <v>50</v>
      </c>
      <c r="D48" s="45">
        <v>1</v>
      </c>
      <c r="E48" s="46">
        <v>1700000</v>
      </c>
      <c r="F48" s="47">
        <f>E48*D48</f>
        <v>1700000</v>
      </c>
    </row>
    <row r="49" spans="2:6" ht="15.75" x14ac:dyDescent="0.3">
      <c r="B49" s="43">
        <v>272051</v>
      </c>
      <c r="C49" s="44" t="s">
        <v>51</v>
      </c>
      <c r="D49" s="45">
        <v>1</v>
      </c>
      <c r="E49" s="46">
        <v>200000</v>
      </c>
      <c r="F49" s="47">
        <f>E49*D49</f>
        <v>200000</v>
      </c>
    </row>
    <row r="50" spans="2:6" ht="15.75" x14ac:dyDescent="0.3">
      <c r="B50" s="43">
        <v>283661</v>
      </c>
      <c r="C50" s="19" t="s">
        <v>52</v>
      </c>
      <c r="D50" s="40">
        <v>1</v>
      </c>
      <c r="E50" s="41">
        <v>240000</v>
      </c>
      <c r="F50" s="25">
        <f>E50*D50</f>
        <v>240000</v>
      </c>
    </row>
    <row r="51" spans="2:6" ht="15.75" x14ac:dyDescent="0.3">
      <c r="B51" s="43">
        <v>550316</v>
      </c>
      <c r="C51" s="49" t="s">
        <v>53</v>
      </c>
      <c r="D51" s="50">
        <v>1</v>
      </c>
      <c r="E51" s="51">
        <v>150000</v>
      </c>
      <c r="F51" s="52">
        <f>E51*D51</f>
        <v>150000</v>
      </c>
    </row>
    <row r="52" spans="2:6" ht="15.75" x14ac:dyDescent="0.3">
      <c r="B52" s="43">
        <v>28325</v>
      </c>
      <c r="C52" s="49" t="s">
        <v>54</v>
      </c>
      <c r="D52" s="50">
        <v>1</v>
      </c>
      <c r="E52" s="51">
        <v>100000</v>
      </c>
      <c r="F52" s="52">
        <f>E52*D52</f>
        <v>100000</v>
      </c>
    </row>
    <row r="53" spans="2:6" ht="15.75" x14ac:dyDescent="0.3">
      <c r="B53" s="43"/>
      <c r="C53" s="49"/>
      <c r="D53" s="50"/>
      <c r="E53" s="51"/>
      <c r="F53" s="52"/>
    </row>
    <row r="54" spans="2:6" ht="16.5" thickBot="1" x14ac:dyDescent="0.35">
      <c r="B54" s="43"/>
      <c r="C54" s="28"/>
      <c r="D54" s="26"/>
      <c r="E54" s="27" t="s">
        <v>14</v>
      </c>
      <c r="F54" s="30">
        <f>SUM(F48:F53)</f>
        <v>2390000</v>
      </c>
    </row>
    <row r="56" spans="2:6" ht="15.75" thickBot="1" x14ac:dyDescent="0.3"/>
    <row r="57" spans="2:6" ht="15.75" thickBot="1" x14ac:dyDescent="0.3">
      <c r="B57" s="31"/>
      <c r="C57" s="32" t="s">
        <v>71</v>
      </c>
      <c r="D57" s="1"/>
      <c r="E57" s="2"/>
      <c r="F57" s="3"/>
    </row>
    <row r="58" spans="2:6" ht="16.5" thickBot="1" x14ac:dyDescent="0.35">
      <c r="B58" s="33" t="s">
        <v>0</v>
      </c>
      <c r="C58" s="37" t="s">
        <v>59</v>
      </c>
      <c r="D58" s="4"/>
      <c r="E58" s="42"/>
      <c r="F58" s="5"/>
    </row>
    <row r="59" spans="2:6" ht="15.75" x14ac:dyDescent="0.3">
      <c r="B59" s="35" t="s">
        <v>1</v>
      </c>
      <c r="C59" s="34" t="s">
        <v>58</v>
      </c>
      <c r="D59" s="6"/>
      <c r="E59" s="48" t="s">
        <v>57</v>
      </c>
      <c r="F59" s="7"/>
    </row>
    <row r="60" spans="2:6" ht="15.75" x14ac:dyDescent="0.3">
      <c r="B60" s="35" t="s">
        <v>2</v>
      </c>
      <c r="C60" s="37"/>
      <c r="D60" s="8"/>
      <c r="E60" s="9"/>
      <c r="F60" s="7"/>
    </row>
    <row r="61" spans="2:6" ht="15.75" x14ac:dyDescent="0.3">
      <c r="B61" s="35" t="s">
        <v>3</v>
      </c>
      <c r="C61" s="37"/>
      <c r="D61" s="4"/>
      <c r="E61" s="10"/>
      <c r="F61" s="7"/>
    </row>
    <row r="62" spans="2:6" ht="15.75" x14ac:dyDescent="0.3">
      <c r="B62" s="35" t="s">
        <v>4</v>
      </c>
      <c r="C62" s="37" t="s">
        <v>60</v>
      </c>
      <c r="D62" s="4"/>
      <c r="E62" s="7"/>
      <c r="F62" s="7"/>
    </row>
    <row r="63" spans="2:6" ht="15.75" x14ac:dyDescent="0.3">
      <c r="B63" s="15" t="s">
        <v>5</v>
      </c>
      <c r="C63" s="16"/>
      <c r="D63" s="4"/>
      <c r="E63" s="7"/>
      <c r="F63" s="7"/>
    </row>
    <row r="64" spans="2:6" ht="15.75" x14ac:dyDescent="0.3">
      <c r="B64" s="38" t="s">
        <v>6</v>
      </c>
      <c r="C64" s="39"/>
      <c r="D64" s="4"/>
      <c r="E64" s="11"/>
      <c r="F64" s="7"/>
    </row>
    <row r="65" spans="2:6" ht="15.75" x14ac:dyDescent="0.3">
      <c r="B65" s="38" t="s">
        <v>7</v>
      </c>
      <c r="C65" s="39"/>
      <c r="D65" s="4"/>
      <c r="E65" s="11"/>
      <c r="F65" s="7"/>
    </row>
    <row r="66" spans="2:6" ht="16.5" thickBot="1" x14ac:dyDescent="0.35">
      <c r="B66" s="38" t="s">
        <v>8</v>
      </c>
      <c r="C66" s="39"/>
      <c r="D66" s="4"/>
      <c r="E66" s="11"/>
      <c r="F66" s="12"/>
    </row>
    <row r="67" spans="2:6" ht="15.75" thickBot="1" x14ac:dyDescent="0.3">
      <c r="B67" s="17" t="s">
        <v>9</v>
      </c>
      <c r="C67" s="17" t="s">
        <v>10</v>
      </c>
      <c r="D67" s="17" t="s">
        <v>11</v>
      </c>
      <c r="E67" s="18" t="s">
        <v>12</v>
      </c>
      <c r="F67" s="17" t="s">
        <v>13</v>
      </c>
    </row>
    <row r="68" spans="2:6" ht="15.75" x14ac:dyDescent="0.3">
      <c r="B68" s="20"/>
      <c r="C68" s="21"/>
      <c r="D68" s="22"/>
      <c r="E68" s="23"/>
      <c r="F68" s="24"/>
    </row>
    <row r="69" spans="2:6" ht="15.75" x14ac:dyDescent="0.3">
      <c r="B69" s="43">
        <v>553600</v>
      </c>
      <c r="C69" s="44" t="s">
        <v>50</v>
      </c>
      <c r="D69" s="45">
        <v>1</v>
      </c>
      <c r="E69" s="46">
        <v>1600000</v>
      </c>
      <c r="F69" s="47">
        <f t="shared" ref="F69:F85" si="0">E69*D69</f>
        <v>1600000</v>
      </c>
    </row>
    <row r="70" spans="2:6" ht="15.75" x14ac:dyDescent="0.3">
      <c r="B70" s="43">
        <v>28466</v>
      </c>
      <c r="C70" s="44" t="s">
        <v>61</v>
      </c>
      <c r="D70" s="45">
        <v>1</v>
      </c>
      <c r="E70" s="46">
        <v>590000</v>
      </c>
      <c r="F70" s="47">
        <f t="shared" si="0"/>
        <v>590000</v>
      </c>
    </row>
    <row r="71" spans="2:6" ht="15.75" x14ac:dyDescent="0.3">
      <c r="B71" s="43">
        <v>284631</v>
      </c>
      <c r="C71" s="19" t="s">
        <v>52</v>
      </c>
      <c r="D71" s="40">
        <v>1</v>
      </c>
      <c r="E71" s="41">
        <v>240000</v>
      </c>
      <c r="F71" s="25">
        <f t="shared" si="0"/>
        <v>240000</v>
      </c>
    </row>
    <row r="72" spans="2:6" ht="15.75" x14ac:dyDescent="0.3">
      <c r="B72" s="43">
        <v>550316</v>
      </c>
      <c r="C72" s="49" t="s">
        <v>53</v>
      </c>
      <c r="D72" s="50">
        <v>1</v>
      </c>
      <c r="E72" s="51">
        <v>150000</v>
      </c>
      <c r="F72" s="52">
        <f t="shared" si="0"/>
        <v>150000</v>
      </c>
    </row>
    <row r="73" spans="2:6" ht="15.75" x14ac:dyDescent="0.3">
      <c r="B73" s="43">
        <v>272152</v>
      </c>
      <c r="C73" s="49" t="s">
        <v>61</v>
      </c>
      <c r="D73" s="50">
        <v>2</v>
      </c>
      <c r="E73" s="51">
        <v>190000</v>
      </c>
      <c r="F73" s="52">
        <f t="shared" si="0"/>
        <v>380000</v>
      </c>
    </row>
    <row r="74" spans="2:6" ht="15.75" x14ac:dyDescent="0.3">
      <c r="B74" s="43">
        <v>11340</v>
      </c>
      <c r="C74" s="49" t="s">
        <v>62</v>
      </c>
      <c r="D74" s="50">
        <v>1</v>
      </c>
      <c r="E74" s="51">
        <v>370000</v>
      </c>
      <c r="F74" s="52">
        <f t="shared" si="0"/>
        <v>370000</v>
      </c>
    </row>
    <row r="75" spans="2:6" ht="15.75" x14ac:dyDescent="0.3">
      <c r="B75" s="43">
        <v>28325</v>
      </c>
      <c r="C75" s="49" t="s">
        <v>63</v>
      </c>
      <c r="D75" s="50">
        <v>1</v>
      </c>
      <c r="E75" s="51">
        <v>100000</v>
      </c>
      <c r="F75" s="52">
        <f t="shared" si="0"/>
        <v>100000</v>
      </c>
    </row>
    <row r="76" spans="2:6" ht="15.75" x14ac:dyDescent="0.3">
      <c r="B76" s="43">
        <v>552531</v>
      </c>
      <c r="C76" s="49" t="s">
        <v>64</v>
      </c>
      <c r="D76" s="50">
        <v>1</v>
      </c>
      <c r="E76" s="51">
        <v>20000</v>
      </c>
      <c r="F76" s="52">
        <f t="shared" si="0"/>
        <v>20000</v>
      </c>
    </row>
    <row r="77" spans="2:6" ht="15.75" x14ac:dyDescent="0.3">
      <c r="B77" s="43">
        <v>552014</v>
      </c>
      <c r="C77" s="49" t="s">
        <v>65</v>
      </c>
      <c r="D77" s="50">
        <v>1</v>
      </c>
      <c r="E77" s="51">
        <v>8356000</v>
      </c>
      <c r="F77" s="52">
        <f t="shared" si="0"/>
        <v>8356000</v>
      </c>
    </row>
    <row r="78" spans="2:6" ht="15.75" x14ac:dyDescent="0.3">
      <c r="B78" s="43">
        <v>550316</v>
      </c>
      <c r="C78" s="49" t="s">
        <v>66</v>
      </c>
      <c r="D78" s="50">
        <v>1</v>
      </c>
      <c r="E78" s="51">
        <v>150000</v>
      </c>
      <c r="F78" s="52">
        <f t="shared" si="0"/>
        <v>150000</v>
      </c>
    </row>
    <row r="79" spans="2:6" ht="15.75" x14ac:dyDescent="0.3">
      <c r="B79" s="43">
        <v>550057</v>
      </c>
      <c r="C79" s="49" t="s">
        <v>67</v>
      </c>
      <c r="D79" s="50">
        <v>1</v>
      </c>
      <c r="E79" s="51">
        <v>250000</v>
      </c>
      <c r="F79" s="52">
        <f t="shared" si="0"/>
        <v>250000</v>
      </c>
    </row>
    <row r="80" spans="2:6" ht="15.75" x14ac:dyDescent="0.3">
      <c r="B80" s="43">
        <v>550448</v>
      </c>
      <c r="C80" s="49" t="s">
        <v>68</v>
      </c>
      <c r="D80" s="50">
        <v>4</v>
      </c>
      <c r="E80" s="51">
        <v>4000</v>
      </c>
      <c r="F80" s="52">
        <f t="shared" si="0"/>
        <v>16000</v>
      </c>
    </row>
    <row r="81" spans="2:6" ht="15.75" x14ac:dyDescent="0.3">
      <c r="B81" s="43">
        <v>554903</v>
      </c>
      <c r="C81" s="49" t="s">
        <v>69</v>
      </c>
      <c r="D81" s="50">
        <v>1</v>
      </c>
      <c r="E81" s="51">
        <v>80000</v>
      </c>
      <c r="F81" s="52">
        <f t="shared" si="0"/>
        <v>80000</v>
      </c>
    </row>
    <row r="82" spans="2:6" ht="15.75" x14ac:dyDescent="0.3">
      <c r="B82" s="43">
        <v>283121</v>
      </c>
      <c r="C82" s="49" t="s">
        <v>61</v>
      </c>
      <c r="D82" s="50">
        <v>1</v>
      </c>
      <c r="E82" s="51">
        <v>240000</v>
      </c>
      <c r="F82" s="52">
        <f t="shared" si="0"/>
        <v>240000</v>
      </c>
    </row>
    <row r="83" spans="2:6" ht="15.75" x14ac:dyDescent="0.3">
      <c r="B83" s="43">
        <v>28463</v>
      </c>
      <c r="C83" s="49" t="s">
        <v>70</v>
      </c>
      <c r="D83" s="50">
        <v>1</v>
      </c>
      <c r="E83" s="51">
        <v>290000</v>
      </c>
      <c r="F83" s="52">
        <f t="shared" si="0"/>
        <v>290000</v>
      </c>
    </row>
    <row r="84" spans="2:6" ht="15.75" x14ac:dyDescent="0.3">
      <c r="B84" s="43">
        <v>295051</v>
      </c>
      <c r="C84" s="49" t="s">
        <v>61</v>
      </c>
      <c r="D84" s="50">
        <v>1</v>
      </c>
      <c r="E84" s="51">
        <v>298000</v>
      </c>
      <c r="F84" s="52">
        <f t="shared" si="0"/>
        <v>298000</v>
      </c>
    </row>
    <row r="85" spans="2:6" ht="15.75" x14ac:dyDescent="0.3">
      <c r="B85" s="43">
        <v>272153</v>
      </c>
      <c r="C85" s="49" t="s">
        <v>61</v>
      </c>
      <c r="D85" s="50">
        <v>1</v>
      </c>
      <c r="E85" s="51">
        <v>270000</v>
      </c>
      <c r="F85" s="52">
        <f t="shared" si="0"/>
        <v>270000</v>
      </c>
    </row>
    <row r="86" spans="2:6" ht="15.75" x14ac:dyDescent="0.3">
      <c r="B86" s="43"/>
      <c r="C86" s="49"/>
      <c r="D86" s="50"/>
      <c r="E86" s="51"/>
      <c r="F86" s="52"/>
    </row>
    <row r="87" spans="2:6" ht="16.5" thickBot="1" x14ac:dyDescent="0.35">
      <c r="B87" s="43"/>
      <c r="C87" s="28"/>
      <c r="D87" s="26"/>
      <c r="E87" s="27" t="s">
        <v>14</v>
      </c>
      <c r="F87" s="30">
        <f>SUM(F69:F86)</f>
        <v>13400000</v>
      </c>
    </row>
    <row r="90" spans="2:6" x14ac:dyDescent="0.25">
      <c r="E90" s="54" t="s">
        <v>16</v>
      </c>
      <c r="F90" s="55">
        <f>F54+F33+F17+F87</f>
        <v>17962700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87"/>
  <sheetViews>
    <sheetView topLeftCell="A64" workbookViewId="0">
      <selection activeCell="G13" sqref="G13"/>
    </sheetView>
  </sheetViews>
  <sheetFormatPr baseColWidth="10" defaultRowHeight="15" x14ac:dyDescent="0.25"/>
  <cols>
    <col min="2" max="2" width="31.7109375" customWidth="1"/>
    <col min="3" max="3" width="40" customWidth="1"/>
    <col min="4" max="4" width="10.42578125" customWidth="1"/>
    <col min="5" max="5" width="14.85546875" customWidth="1"/>
    <col min="6" max="6" width="14.28515625" customWidth="1"/>
  </cols>
  <sheetData>
    <row r="3" spans="2:7" s="94" customFormat="1" ht="15" customHeight="1" thickBot="1" x14ac:dyDescent="0.3"/>
    <row r="4" spans="2:7" ht="15.75" thickBot="1" x14ac:dyDescent="0.3">
      <c r="B4" s="74"/>
      <c r="C4" s="75" t="s">
        <v>15</v>
      </c>
      <c r="D4" s="60"/>
      <c r="E4" s="61"/>
      <c r="F4" s="62"/>
    </row>
    <row r="5" spans="2:7" ht="15.75" x14ac:dyDescent="0.3">
      <c r="B5" s="180" t="s">
        <v>0</v>
      </c>
      <c r="C5" s="181" t="s">
        <v>17</v>
      </c>
      <c r="D5" s="233"/>
      <c r="E5" s="235"/>
      <c r="F5" s="235"/>
      <c r="G5" s="157"/>
    </row>
    <row r="6" spans="2:7" ht="15.75" x14ac:dyDescent="0.3">
      <c r="B6" s="182" t="s">
        <v>1</v>
      </c>
      <c r="C6" s="183" t="s">
        <v>18</v>
      </c>
      <c r="D6" s="121"/>
      <c r="E6" s="135"/>
      <c r="F6" s="122"/>
    </row>
    <row r="7" spans="2:7" ht="16.5" x14ac:dyDescent="0.3">
      <c r="B7" s="129" t="s">
        <v>2</v>
      </c>
      <c r="C7" s="131"/>
      <c r="D7" s="123"/>
      <c r="E7" s="189" t="s">
        <v>131</v>
      </c>
      <c r="F7" s="122"/>
    </row>
    <row r="8" spans="2:7" ht="15.75" x14ac:dyDescent="0.3">
      <c r="B8" s="129" t="s">
        <v>3</v>
      </c>
      <c r="C8" s="131"/>
      <c r="D8" s="119"/>
      <c r="E8" s="144"/>
      <c r="F8" s="122"/>
    </row>
    <row r="9" spans="2:7" ht="15.75" x14ac:dyDescent="0.3">
      <c r="B9" s="148" t="s">
        <v>81</v>
      </c>
      <c r="C9" s="149"/>
      <c r="D9" s="119"/>
      <c r="E9" s="122"/>
      <c r="F9" s="122"/>
    </row>
    <row r="10" spans="2:7" ht="15.75" x14ac:dyDescent="0.3">
      <c r="B10" s="129" t="s">
        <v>4</v>
      </c>
      <c r="C10" s="131">
        <v>121760</v>
      </c>
      <c r="D10" s="119"/>
      <c r="E10" s="122"/>
      <c r="F10" s="122"/>
    </row>
    <row r="11" spans="2:7" ht="15.75" x14ac:dyDescent="0.3">
      <c r="B11" s="132" t="s">
        <v>6</v>
      </c>
      <c r="C11" s="133">
        <v>7207</v>
      </c>
      <c r="D11" s="119"/>
      <c r="E11" s="124"/>
      <c r="F11" s="122"/>
    </row>
    <row r="12" spans="2:7" ht="15.75" x14ac:dyDescent="0.3">
      <c r="B12" s="132" t="s">
        <v>7</v>
      </c>
      <c r="C12" s="133"/>
      <c r="D12" s="119"/>
      <c r="E12" s="124"/>
      <c r="F12" s="122"/>
    </row>
    <row r="13" spans="2:7" ht="16.5" thickBot="1" x14ac:dyDescent="0.35">
      <c r="B13" s="132" t="s">
        <v>8</v>
      </c>
      <c r="C13" s="133"/>
      <c r="D13" s="119"/>
      <c r="E13" s="124"/>
      <c r="F13" s="143"/>
      <c r="G13" s="156"/>
    </row>
    <row r="14" spans="2:7" ht="15.75" x14ac:dyDescent="0.3">
      <c r="B14" s="174" t="s">
        <v>9</v>
      </c>
      <c r="C14" s="173" t="s">
        <v>10</v>
      </c>
      <c r="D14" s="172" t="s">
        <v>11</v>
      </c>
      <c r="E14" s="173" t="s">
        <v>12</v>
      </c>
      <c r="F14" s="171" t="s">
        <v>13</v>
      </c>
      <c r="G14" s="156"/>
    </row>
    <row r="15" spans="2:7" s="115" customFormat="1" ht="15.75" x14ac:dyDescent="0.3">
      <c r="B15" s="190" t="s">
        <v>107</v>
      </c>
      <c r="C15" s="190" t="s">
        <v>108</v>
      </c>
      <c r="D15" s="190">
        <v>1</v>
      </c>
      <c r="E15" s="170">
        <v>55125</v>
      </c>
      <c r="F15" s="170">
        <f>D15*E15</f>
        <v>55125</v>
      </c>
    </row>
    <row r="16" spans="2:7" s="115" customFormat="1" ht="15.75" x14ac:dyDescent="0.3">
      <c r="B16" s="190" t="s">
        <v>109</v>
      </c>
      <c r="C16" s="190" t="s">
        <v>110</v>
      </c>
      <c r="D16" s="190">
        <v>1</v>
      </c>
      <c r="E16" s="170">
        <v>40250</v>
      </c>
      <c r="F16" s="170">
        <f t="shared" ref="F16:F18" si="0">D16*E16</f>
        <v>40250</v>
      </c>
    </row>
    <row r="17" spans="2:6" s="115" customFormat="1" ht="15.75" x14ac:dyDescent="0.3">
      <c r="B17" s="190"/>
      <c r="C17" s="190" t="s">
        <v>113</v>
      </c>
      <c r="D17" s="190">
        <v>1</v>
      </c>
      <c r="E17" s="170">
        <v>153097</v>
      </c>
      <c r="F17" s="170">
        <f t="shared" si="0"/>
        <v>153097</v>
      </c>
    </row>
    <row r="18" spans="2:6" s="115" customFormat="1" ht="15.75" x14ac:dyDescent="0.3">
      <c r="B18" s="190" t="s">
        <v>111</v>
      </c>
      <c r="C18" s="190" t="s">
        <v>112</v>
      </c>
      <c r="D18" s="190">
        <v>1</v>
      </c>
      <c r="E18" s="170">
        <v>250000</v>
      </c>
      <c r="F18" s="170">
        <f t="shared" si="0"/>
        <v>250000</v>
      </c>
    </row>
    <row r="19" spans="2:6" s="115" customFormat="1" ht="15.75" x14ac:dyDescent="0.3">
      <c r="B19" s="139"/>
      <c r="C19" s="134"/>
      <c r="D19" s="134"/>
      <c r="E19" s="141" t="s">
        <v>14</v>
      </c>
      <c r="F19" s="142">
        <f>SUM(F15:F18)</f>
        <v>498472</v>
      </c>
    </row>
    <row r="20" spans="2:6" ht="15.75" customHeight="1" x14ac:dyDescent="0.25"/>
    <row r="21" spans="2:6" s="115" customFormat="1" ht="15.75" thickBot="1" x14ac:dyDescent="0.3">
      <c r="B21"/>
      <c r="C21"/>
      <c r="D21"/>
      <c r="E21"/>
      <c r="F21"/>
    </row>
    <row r="22" spans="2:6" s="115" customFormat="1" ht="15.75" thickBot="1" x14ac:dyDescent="0.3">
      <c r="B22" s="74"/>
      <c r="C22" s="75" t="s">
        <v>19</v>
      </c>
      <c r="D22" s="60"/>
      <c r="E22" s="61"/>
      <c r="F22" s="62"/>
    </row>
    <row r="23" spans="2:6" ht="15.75" x14ac:dyDescent="0.3">
      <c r="B23" s="127" t="s">
        <v>0</v>
      </c>
      <c r="C23" s="128" t="s">
        <v>104</v>
      </c>
      <c r="D23" s="233"/>
      <c r="E23" s="235"/>
      <c r="F23" s="235"/>
    </row>
    <row r="24" spans="2:6" ht="15.75" x14ac:dyDescent="0.3">
      <c r="B24" s="129" t="s">
        <v>1</v>
      </c>
      <c r="C24" s="130" t="s">
        <v>100</v>
      </c>
      <c r="D24" s="121"/>
      <c r="E24" s="135"/>
      <c r="F24" s="122"/>
    </row>
    <row r="25" spans="2:6" ht="16.5" x14ac:dyDescent="0.3">
      <c r="B25" s="129" t="s">
        <v>2</v>
      </c>
      <c r="C25" s="131">
        <v>142505</v>
      </c>
      <c r="D25" s="123"/>
      <c r="E25" s="189" t="s">
        <v>131</v>
      </c>
      <c r="F25" s="122"/>
    </row>
    <row r="26" spans="2:6" ht="15.75" x14ac:dyDescent="0.3">
      <c r="B26" s="129" t="s">
        <v>3</v>
      </c>
      <c r="C26" s="131"/>
      <c r="D26" s="119"/>
      <c r="E26" s="144" t="s">
        <v>188</v>
      </c>
      <c r="F26" s="122"/>
    </row>
    <row r="27" spans="2:6" ht="15.75" x14ac:dyDescent="0.3">
      <c r="B27" s="148" t="s">
        <v>81</v>
      </c>
      <c r="C27" s="149">
        <v>13400</v>
      </c>
      <c r="D27" s="119"/>
      <c r="E27" s="122"/>
      <c r="F27" s="122"/>
    </row>
    <row r="28" spans="2:6" ht="15.75" x14ac:dyDescent="0.3">
      <c r="B28" s="129" t="s">
        <v>4</v>
      </c>
      <c r="C28" s="168">
        <v>16429</v>
      </c>
      <c r="D28" s="119"/>
      <c r="E28" s="122"/>
      <c r="F28" s="122"/>
    </row>
    <row r="29" spans="2:6" ht="15.75" x14ac:dyDescent="0.3">
      <c r="B29" s="132" t="s">
        <v>6</v>
      </c>
      <c r="C29" s="169"/>
      <c r="D29" s="119"/>
      <c r="E29" s="124"/>
      <c r="F29" s="122"/>
    </row>
    <row r="30" spans="2:6" ht="15.75" x14ac:dyDescent="0.3">
      <c r="B30" s="132" t="s">
        <v>7</v>
      </c>
      <c r="C30" s="133"/>
      <c r="D30" s="119"/>
      <c r="E30" s="124"/>
      <c r="F30" s="122"/>
    </row>
    <row r="31" spans="2:6" ht="16.5" thickBot="1" x14ac:dyDescent="0.35">
      <c r="B31" s="132" t="s">
        <v>8</v>
      </c>
      <c r="C31" s="133"/>
      <c r="D31" s="119"/>
      <c r="E31" s="124"/>
      <c r="F31" s="143"/>
    </row>
    <row r="32" spans="2:6" ht="15.75" x14ac:dyDescent="0.3">
      <c r="B32" s="174" t="s">
        <v>9</v>
      </c>
      <c r="C32" s="173" t="s">
        <v>10</v>
      </c>
      <c r="D32" s="172" t="s">
        <v>11</v>
      </c>
      <c r="E32" s="173" t="s">
        <v>12</v>
      </c>
      <c r="F32" s="171" t="s">
        <v>13</v>
      </c>
    </row>
    <row r="33" spans="2:7" ht="15.75" x14ac:dyDescent="0.3">
      <c r="B33" s="190" t="s">
        <v>168</v>
      </c>
      <c r="C33" s="190" t="s">
        <v>114</v>
      </c>
      <c r="D33" s="190">
        <v>2</v>
      </c>
      <c r="E33" s="170">
        <v>44200</v>
      </c>
      <c r="F33" s="170">
        <f>D33*E33</f>
        <v>88400</v>
      </c>
    </row>
    <row r="34" spans="2:7" ht="15.75" x14ac:dyDescent="0.3">
      <c r="B34" s="190" t="s">
        <v>169</v>
      </c>
      <c r="C34" s="190" t="s">
        <v>115</v>
      </c>
      <c r="D34" s="190">
        <v>2</v>
      </c>
      <c r="E34" s="170">
        <v>77200</v>
      </c>
      <c r="F34" s="170">
        <f>D34*E34</f>
        <v>154400</v>
      </c>
    </row>
    <row r="35" spans="2:7" ht="15.75" x14ac:dyDescent="0.3">
      <c r="B35" s="139"/>
      <c r="C35" s="134"/>
      <c r="D35" s="134"/>
      <c r="E35" s="141" t="s">
        <v>14</v>
      </c>
      <c r="F35" s="142">
        <f>SUM(F33:F34)</f>
        <v>242800</v>
      </c>
    </row>
    <row r="37" spans="2:7" ht="15.75" thickBot="1" x14ac:dyDescent="0.3">
      <c r="B37" s="115"/>
      <c r="C37" s="115"/>
      <c r="D37" s="115"/>
      <c r="E37" s="115"/>
      <c r="F37" s="115"/>
    </row>
    <row r="38" spans="2:7" ht="15.75" thickBot="1" x14ac:dyDescent="0.3">
      <c r="B38" s="125"/>
      <c r="C38" s="126" t="s">
        <v>73</v>
      </c>
      <c r="D38" s="116"/>
      <c r="E38" s="117"/>
      <c r="F38" s="118"/>
    </row>
    <row r="39" spans="2:7" ht="15.75" x14ac:dyDescent="0.3">
      <c r="B39" s="127" t="s">
        <v>0</v>
      </c>
      <c r="C39" s="184" t="s">
        <v>106</v>
      </c>
      <c r="D39" s="233"/>
      <c r="E39" s="234"/>
      <c r="F39" s="234"/>
    </row>
    <row r="40" spans="2:7" ht="15.75" x14ac:dyDescent="0.3">
      <c r="B40" s="129" t="s">
        <v>1</v>
      </c>
      <c r="C40" s="130" t="s">
        <v>101</v>
      </c>
      <c r="D40" s="121"/>
      <c r="E40" s="135"/>
      <c r="F40" s="122"/>
    </row>
    <row r="41" spans="2:7" ht="16.5" x14ac:dyDescent="0.3">
      <c r="B41" s="129" t="s">
        <v>2</v>
      </c>
      <c r="C41" s="131">
        <v>142659</v>
      </c>
      <c r="D41" s="123"/>
      <c r="E41" s="189" t="s">
        <v>131</v>
      </c>
      <c r="F41" s="122"/>
    </row>
    <row r="42" spans="2:7" ht="15.75" x14ac:dyDescent="0.3">
      <c r="B42" s="76" t="s">
        <v>3</v>
      </c>
      <c r="C42" s="88"/>
      <c r="D42" s="63"/>
      <c r="E42" s="82" t="s">
        <v>189</v>
      </c>
      <c r="F42" s="67"/>
    </row>
    <row r="43" spans="2:7" ht="15.75" x14ac:dyDescent="0.3">
      <c r="B43" s="148" t="s">
        <v>81</v>
      </c>
      <c r="C43" s="149">
        <v>13493</v>
      </c>
      <c r="D43" s="63"/>
      <c r="E43" s="67"/>
      <c r="F43" s="67"/>
    </row>
    <row r="44" spans="2:7" ht="15.75" x14ac:dyDescent="0.3">
      <c r="B44" s="76" t="s">
        <v>4</v>
      </c>
      <c r="C44" s="88" t="s">
        <v>102</v>
      </c>
      <c r="D44" s="63"/>
      <c r="E44" s="67"/>
      <c r="F44" s="67"/>
    </row>
    <row r="45" spans="2:7" ht="15.75" x14ac:dyDescent="0.3">
      <c r="B45" s="77" t="s">
        <v>6</v>
      </c>
      <c r="C45" s="89">
        <v>7076</v>
      </c>
      <c r="D45" s="63"/>
      <c r="E45" s="69"/>
      <c r="F45" s="67"/>
    </row>
    <row r="46" spans="2:7" ht="15.75" x14ac:dyDescent="0.3">
      <c r="B46" s="77" t="s">
        <v>7</v>
      </c>
      <c r="C46" s="89"/>
      <c r="D46" s="63"/>
      <c r="E46" s="69"/>
      <c r="F46" s="67"/>
    </row>
    <row r="47" spans="2:7" ht="16.5" thickBot="1" x14ac:dyDescent="0.35">
      <c r="B47" s="77" t="s">
        <v>8</v>
      </c>
      <c r="C47" s="89"/>
      <c r="D47" s="63"/>
      <c r="E47" s="69"/>
      <c r="F47" s="80"/>
      <c r="G47" t="s">
        <v>178</v>
      </c>
    </row>
    <row r="48" spans="2:7" ht="15.75" x14ac:dyDescent="0.3">
      <c r="B48" s="174" t="s">
        <v>9</v>
      </c>
      <c r="C48" s="173" t="s">
        <v>10</v>
      </c>
      <c r="D48" s="172" t="s">
        <v>11</v>
      </c>
      <c r="E48" s="173" t="s">
        <v>12</v>
      </c>
      <c r="F48" s="171" t="s">
        <v>13</v>
      </c>
    </row>
    <row r="49" spans="2:6" ht="15.75" x14ac:dyDescent="0.3">
      <c r="B49" s="190">
        <v>3625000000</v>
      </c>
      <c r="C49" s="190" t="s">
        <v>116</v>
      </c>
      <c r="D49" s="190">
        <v>5</v>
      </c>
      <c r="E49" s="170">
        <v>45000</v>
      </c>
      <c r="F49" s="170">
        <f>D49*E49</f>
        <v>225000</v>
      </c>
    </row>
    <row r="50" spans="2:6" ht="15.75" x14ac:dyDescent="0.3">
      <c r="B50" s="190" t="s">
        <v>170</v>
      </c>
      <c r="C50" s="190" t="s">
        <v>117</v>
      </c>
      <c r="D50" s="190">
        <v>4</v>
      </c>
      <c r="E50" s="170">
        <v>84920</v>
      </c>
      <c r="F50" s="170">
        <f t="shared" ref="F50" si="1">D50*E50</f>
        <v>339680</v>
      </c>
    </row>
    <row r="51" spans="2:6" ht="15.75" x14ac:dyDescent="0.3">
      <c r="B51" s="190" t="s">
        <v>169</v>
      </c>
      <c r="C51" s="190" t="s">
        <v>118</v>
      </c>
      <c r="D51" s="190">
        <v>4</v>
      </c>
      <c r="E51" s="170">
        <v>80080</v>
      </c>
      <c r="F51" s="170">
        <f>D51*E51</f>
        <v>320320</v>
      </c>
    </row>
    <row r="52" spans="2:6" ht="15.75" x14ac:dyDescent="0.3">
      <c r="B52" s="190"/>
      <c r="C52" s="190"/>
      <c r="D52" s="190"/>
      <c r="E52" s="170"/>
      <c r="F52" s="170"/>
    </row>
    <row r="53" spans="2:6" ht="15.75" x14ac:dyDescent="0.3">
      <c r="B53" s="85"/>
      <c r="C53" s="190"/>
      <c r="D53" s="78"/>
      <c r="E53" s="202"/>
      <c r="F53" s="170"/>
    </row>
    <row r="54" spans="2:6" ht="15.75" x14ac:dyDescent="0.3">
      <c r="B54" s="70"/>
      <c r="C54" s="71"/>
      <c r="D54" s="78"/>
      <c r="E54" s="72" t="s">
        <v>14</v>
      </c>
      <c r="F54" s="73">
        <f>SUM(F49:F53)</f>
        <v>885000</v>
      </c>
    </row>
    <row r="56" spans="2:6" ht="15.75" thickBot="1" x14ac:dyDescent="0.3"/>
    <row r="57" spans="2:6" ht="15.75" thickBot="1" x14ac:dyDescent="0.3">
      <c r="B57" s="74"/>
      <c r="C57" s="75" t="s">
        <v>75</v>
      </c>
      <c r="D57" s="60"/>
      <c r="E57" s="61"/>
      <c r="F57" s="62"/>
    </row>
    <row r="58" spans="2:6" ht="15.75" x14ac:dyDescent="0.3">
      <c r="B58" s="127" t="s">
        <v>0</v>
      </c>
      <c r="C58" s="128" t="s">
        <v>105</v>
      </c>
      <c r="D58" s="63"/>
      <c r="E58" s="64" t="s">
        <v>22</v>
      </c>
      <c r="F58" s="65"/>
    </row>
    <row r="59" spans="2:6" ht="15.75" x14ac:dyDescent="0.3">
      <c r="B59" s="129" t="s">
        <v>1</v>
      </c>
      <c r="C59" s="130" t="s">
        <v>103</v>
      </c>
      <c r="D59" s="66"/>
      <c r="E59" s="79"/>
      <c r="F59" s="67"/>
    </row>
    <row r="60" spans="2:6" ht="16.5" x14ac:dyDescent="0.3">
      <c r="B60" s="76" t="s">
        <v>2</v>
      </c>
      <c r="C60" s="100">
        <v>141867</v>
      </c>
      <c r="D60" s="68"/>
      <c r="E60" s="86" t="s">
        <v>131</v>
      </c>
      <c r="F60" s="67"/>
    </row>
    <row r="61" spans="2:6" ht="15.75" x14ac:dyDescent="0.3">
      <c r="B61" s="76" t="s">
        <v>3</v>
      </c>
      <c r="C61" s="100"/>
      <c r="D61" s="63"/>
      <c r="E61" s="82" t="s">
        <v>172</v>
      </c>
      <c r="F61" s="67"/>
    </row>
    <row r="62" spans="2:6" ht="15.75" x14ac:dyDescent="0.3">
      <c r="B62" s="148" t="s">
        <v>81</v>
      </c>
      <c r="C62" s="149">
        <v>13032</v>
      </c>
      <c r="D62" s="63"/>
      <c r="E62" s="67"/>
      <c r="F62" s="67"/>
    </row>
    <row r="63" spans="2:6" ht="15.75" x14ac:dyDescent="0.3">
      <c r="B63" s="76" t="s">
        <v>4</v>
      </c>
      <c r="C63" s="100">
        <v>584</v>
      </c>
      <c r="D63" s="63"/>
      <c r="E63" s="67"/>
      <c r="F63" s="67"/>
    </row>
    <row r="64" spans="2:6" ht="15.75" x14ac:dyDescent="0.3">
      <c r="B64" s="77" t="s">
        <v>6</v>
      </c>
      <c r="C64" s="101">
        <v>7057</v>
      </c>
      <c r="D64" s="63"/>
      <c r="E64" s="69"/>
      <c r="F64" s="67"/>
    </row>
    <row r="65" spans="2:6" ht="15.75" x14ac:dyDescent="0.3">
      <c r="B65" s="77" t="s">
        <v>7</v>
      </c>
      <c r="C65" s="101"/>
      <c r="D65" s="63"/>
      <c r="E65" s="69"/>
      <c r="F65" s="67"/>
    </row>
    <row r="66" spans="2:6" ht="16.5" thickBot="1" x14ac:dyDescent="0.35">
      <c r="B66" s="77" t="s">
        <v>8</v>
      </c>
      <c r="C66" s="101"/>
      <c r="D66" s="63"/>
      <c r="E66" s="69"/>
      <c r="F66" s="80"/>
    </row>
    <row r="67" spans="2:6" ht="16.5" thickBot="1" x14ac:dyDescent="0.35">
      <c r="B67" s="106" t="s">
        <v>9</v>
      </c>
      <c r="C67" s="107" t="s">
        <v>10</v>
      </c>
      <c r="D67" s="108" t="s">
        <v>11</v>
      </c>
      <c r="E67" s="107" t="s">
        <v>12</v>
      </c>
      <c r="F67" s="109" t="s">
        <v>13</v>
      </c>
    </row>
    <row r="68" spans="2:6" x14ac:dyDescent="0.25">
      <c r="B68" s="85">
        <v>990000003</v>
      </c>
      <c r="C68" s="102" t="s">
        <v>119</v>
      </c>
      <c r="D68" s="102">
        <v>1</v>
      </c>
      <c r="E68" s="41">
        <v>150000</v>
      </c>
      <c r="F68" s="110">
        <f>D68*E68</f>
        <v>150000</v>
      </c>
    </row>
    <row r="69" spans="2:6" ht="15.75" x14ac:dyDescent="0.3">
      <c r="B69" s="70"/>
      <c r="C69" s="98"/>
      <c r="D69" s="102"/>
      <c r="E69" s="99" t="s">
        <v>14</v>
      </c>
      <c r="F69" s="73">
        <f>SUM(F68:F68)</f>
        <v>150000</v>
      </c>
    </row>
    <row r="70" spans="2:6" ht="15.75" thickBot="1" x14ac:dyDescent="0.3"/>
    <row r="71" spans="2:6" ht="15.75" thickBot="1" x14ac:dyDescent="0.3">
      <c r="B71" s="74"/>
      <c r="C71" s="75" t="s">
        <v>74</v>
      </c>
      <c r="D71" s="60"/>
      <c r="E71" s="61"/>
      <c r="F71" s="62"/>
    </row>
    <row r="72" spans="2:6" ht="15.75" x14ac:dyDescent="0.3">
      <c r="B72" s="127" t="s">
        <v>0</v>
      </c>
      <c r="C72" s="128" t="s">
        <v>105</v>
      </c>
      <c r="D72" s="233"/>
      <c r="E72" s="235"/>
      <c r="F72" s="235"/>
    </row>
    <row r="73" spans="2:6" ht="15.75" x14ac:dyDescent="0.3">
      <c r="B73" s="129" t="s">
        <v>1</v>
      </c>
      <c r="C73" s="130" t="s">
        <v>103</v>
      </c>
      <c r="D73" s="66"/>
      <c r="E73" s="79"/>
      <c r="F73" s="67"/>
    </row>
    <row r="74" spans="2:6" ht="16.5" x14ac:dyDescent="0.3">
      <c r="B74" s="76" t="s">
        <v>2</v>
      </c>
      <c r="C74" s="100">
        <v>141868</v>
      </c>
      <c r="D74" s="68"/>
      <c r="E74" s="86" t="s">
        <v>131</v>
      </c>
      <c r="F74" s="67"/>
    </row>
    <row r="75" spans="2:6" ht="15.75" x14ac:dyDescent="0.3">
      <c r="B75" s="76" t="s">
        <v>3</v>
      </c>
      <c r="C75" s="100"/>
      <c r="D75" s="63"/>
      <c r="E75" s="82" t="s">
        <v>171</v>
      </c>
      <c r="F75" s="67"/>
    </row>
    <row r="76" spans="2:6" ht="15.75" x14ac:dyDescent="0.3">
      <c r="B76" s="148" t="s">
        <v>81</v>
      </c>
      <c r="C76" s="149">
        <v>13033</v>
      </c>
      <c r="D76" s="63"/>
      <c r="E76" s="67"/>
      <c r="F76" s="67"/>
    </row>
    <row r="77" spans="2:6" ht="15.75" x14ac:dyDescent="0.3">
      <c r="B77" s="76" t="s">
        <v>4</v>
      </c>
      <c r="C77" s="100">
        <v>610</v>
      </c>
      <c r="D77" s="63"/>
      <c r="E77" s="67"/>
      <c r="F77" s="67"/>
    </row>
    <row r="78" spans="2:6" ht="15.75" x14ac:dyDescent="0.3">
      <c r="B78" s="77" t="s">
        <v>6</v>
      </c>
      <c r="C78" s="101">
        <v>7058</v>
      </c>
      <c r="D78" s="63"/>
      <c r="E78" s="69"/>
      <c r="F78" s="67"/>
    </row>
    <row r="79" spans="2:6" ht="15.75" x14ac:dyDescent="0.3">
      <c r="B79" s="77" t="s">
        <v>7</v>
      </c>
      <c r="C79" s="101"/>
      <c r="D79" s="63"/>
      <c r="E79" s="69"/>
      <c r="F79" s="67"/>
    </row>
    <row r="80" spans="2:6" ht="16.5" thickBot="1" x14ac:dyDescent="0.35">
      <c r="B80" s="77" t="s">
        <v>8</v>
      </c>
      <c r="C80" s="101"/>
      <c r="D80" s="63"/>
      <c r="E80" s="69"/>
      <c r="F80" s="80"/>
    </row>
    <row r="81" spans="2:6" s="94" customFormat="1" ht="16.5" thickBot="1" x14ac:dyDescent="0.35">
      <c r="B81" s="106" t="s">
        <v>9</v>
      </c>
      <c r="C81" s="107" t="s">
        <v>10</v>
      </c>
      <c r="D81" s="108" t="s">
        <v>11</v>
      </c>
      <c r="E81" s="107" t="s">
        <v>12</v>
      </c>
      <c r="F81" s="109" t="s">
        <v>13</v>
      </c>
    </row>
    <row r="82" spans="2:6" s="94" customFormat="1" ht="15.75" x14ac:dyDescent="0.3">
      <c r="B82" s="105" t="s">
        <v>128</v>
      </c>
      <c r="C82" s="105" t="s">
        <v>120</v>
      </c>
      <c r="D82" s="105">
        <v>1</v>
      </c>
      <c r="E82" s="142">
        <v>250000</v>
      </c>
      <c r="F82" s="142">
        <f>D82*E82</f>
        <v>250000</v>
      </c>
    </row>
    <row r="83" spans="2:6" ht="15.75" x14ac:dyDescent="0.3">
      <c r="B83" s="70"/>
      <c r="C83" s="134"/>
      <c r="D83" s="102"/>
      <c r="E83" s="99" t="s">
        <v>14</v>
      </c>
      <c r="F83" s="73">
        <f>SUM(F82)</f>
        <v>250000</v>
      </c>
    </row>
    <row r="86" spans="2:6" x14ac:dyDescent="0.25">
      <c r="E86" s="81" t="s">
        <v>76</v>
      </c>
      <c r="F86" s="55">
        <f>F83+F69+F54+F35+F19</f>
        <v>2026272</v>
      </c>
    </row>
    <row r="87" spans="2:6" x14ac:dyDescent="0.25">
      <c r="F87" t="s">
        <v>22</v>
      </c>
    </row>
  </sheetData>
  <mergeCells count="4">
    <mergeCell ref="D39:F39"/>
    <mergeCell ref="D72:F72"/>
    <mergeCell ref="D23:F23"/>
    <mergeCell ref="D5:F5"/>
  </mergeCells>
  <pageMargins left="0.23622047244094488" right="0.23622047244094488" top="0.74803149606299213" bottom="0.74803149606299213" header="0.31496062992125984" footer="0.31496062992125984"/>
  <pageSetup paperSize="9" scale="5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79"/>
  <sheetViews>
    <sheetView workbookViewId="0">
      <selection activeCell="C41" sqref="C41"/>
    </sheetView>
  </sheetViews>
  <sheetFormatPr baseColWidth="10" defaultRowHeight="15" x14ac:dyDescent="0.25"/>
  <cols>
    <col min="2" max="2" width="32.42578125" customWidth="1"/>
    <col min="3" max="3" width="38.85546875" customWidth="1"/>
    <col min="4" max="4" width="12.28515625" customWidth="1"/>
    <col min="5" max="5" width="14" customWidth="1"/>
    <col min="6" max="6" width="13.42578125" customWidth="1"/>
  </cols>
  <sheetData>
    <row r="2" spans="2:8" ht="15.75" thickBot="1" x14ac:dyDescent="0.3"/>
    <row r="3" spans="2:8" ht="15.75" thickBot="1" x14ac:dyDescent="0.3">
      <c r="B3" s="74"/>
      <c r="C3" s="75" t="s">
        <v>25</v>
      </c>
      <c r="D3" s="60"/>
      <c r="E3" s="61"/>
      <c r="F3" s="62"/>
    </row>
    <row r="4" spans="2:8" ht="15.75" x14ac:dyDescent="0.3">
      <c r="B4" s="180" t="s">
        <v>0</v>
      </c>
      <c r="C4" s="181" t="s">
        <v>17</v>
      </c>
      <c r="D4" s="233"/>
      <c r="E4" s="235"/>
      <c r="F4" s="235"/>
    </row>
    <row r="5" spans="2:8" ht="15.75" x14ac:dyDescent="0.3">
      <c r="B5" s="182" t="s">
        <v>1</v>
      </c>
      <c r="C5" s="183" t="s">
        <v>18</v>
      </c>
      <c r="D5" s="66"/>
      <c r="E5" s="79"/>
      <c r="F5" s="67"/>
    </row>
    <row r="6" spans="2:8" ht="16.5" x14ac:dyDescent="0.3">
      <c r="B6" s="76" t="s">
        <v>2</v>
      </c>
      <c r="C6" s="88">
        <v>142503</v>
      </c>
      <c r="D6" s="68"/>
      <c r="E6" s="189" t="s">
        <v>131</v>
      </c>
      <c r="F6" s="67"/>
    </row>
    <row r="7" spans="2:8" ht="15.75" x14ac:dyDescent="0.3">
      <c r="B7" s="76" t="s">
        <v>3</v>
      </c>
      <c r="C7" s="88"/>
      <c r="D7" s="63"/>
      <c r="E7" s="82" t="s">
        <v>190</v>
      </c>
      <c r="F7" s="67"/>
    </row>
    <row r="8" spans="2:8" s="115" customFormat="1" ht="15.75" x14ac:dyDescent="0.3">
      <c r="B8" s="148" t="s">
        <v>81</v>
      </c>
      <c r="C8" s="149">
        <v>13403</v>
      </c>
      <c r="D8" s="119"/>
      <c r="E8" s="122"/>
      <c r="F8" s="122"/>
    </row>
    <row r="9" spans="2:8" ht="15.75" x14ac:dyDescent="0.3">
      <c r="B9" s="76" t="s">
        <v>4</v>
      </c>
      <c r="C9" s="88">
        <v>118933</v>
      </c>
      <c r="D9" s="63"/>
      <c r="E9" s="67"/>
      <c r="F9" s="67"/>
    </row>
    <row r="10" spans="2:8" ht="15.75" x14ac:dyDescent="0.3">
      <c r="B10" s="77" t="s">
        <v>6</v>
      </c>
      <c r="C10" s="89">
        <v>7197</v>
      </c>
      <c r="D10" s="63"/>
      <c r="E10" s="69"/>
      <c r="F10" s="67"/>
    </row>
    <row r="11" spans="2:8" ht="15.75" x14ac:dyDescent="0.3">
      <c r="B11" s="77" t="s">
        <v>7</v>
      </c>
      <c r="C11" s="89"/>
      <c r="D11" s="63"/>
      <c r="E11" s="69"/>
      <c r="F11" s="67"/>
    </row>
    <row r="12" spans="2:8" ht="16.5" thickBot="1" x14ac:dyDescent="0.35">
      <c r="B12" s="77" t="s">
        <v>8</v>
      </c>
      <c r="C12" s="89"/>
      <c r="D12" s="63"/>
      <c r="E12" s="69"/>
      <c r="F12" s="80"/>
      <c r="H12" t="s">
        <v>22</v>
      </c>
    </row>
    <row r="13" spans="2:8" ht="15.75" x14ac:dyDescent="0.3">
      <c r="B13" s="95" t="s">
        <v>9</v>
      </c>
      <c r="C13" s="96" t="s">
        <v>10</v>
      </c>
      <c r="D13" s="96" t="s">
        <v>11</v>
      </c>
      <c r="E13" s="96" t="s">
        <v>12</v>
      </c>
      <c r="F13" s="97" t="s">
        <v>13</v>
      </c>
    </row>
    <row r="14" spans="2:8" ht="15.75" x14ac:dyDescent="0.3">
      <c r="B14" s="134" t="s">
        <v>173</v>
      </c>
      <c r="C14" s="102" t="s">
        <v>127</v>
      </c>
      <c r="D14" s="70">
        <v>1</v>
      </c>
      <c r="E14" s="193">
        <v>19725</v>
      </c>
      <c r="F14" s="73">
        <f>D14*E14</f>
        <v>19725</v>
      </c>
    </row>
    <row r="15" spans="2:8" ht="15.75" x14ac:dyDescent="0.3">
      <c r="B15" s="70"/>
      <c r="C15" s="71"/>
      <c r="D15" s="78"/>
      <c r="E15" s="72" t="s">
        <v>14</v>
      </c>
      <c r="F15" s="73">
        <f>SUM(F14:F14)</f>
        <v>19725</v>
      </c>
    </row>
    <row r="17" spans="2:6" ht="15.75" thickBot="1" x14ac:dyDescent="0.3"/>
    <row r="18" spans="2:6" ht="15.75" thickBot="1" x14ac:dyDescent="0.3">
      <c r="B18" s="74"/>
      <c r="C18" s="75" t="s">
        <v>26</v>
      </c>
      <c r="D18" s="60"/>
      <c r="E18" s="61"/>
      <c r="F18" s="62"/>
    </row>
    <row r="19" spans="2:6" ht="15.75" x14ac:dyDescent="0.3">
      <c r="B19" s="180" t="s">
        <v>0</v>
      </c>
      <c r="C19" s="181" t="s">
        <v>32</v>
      </c>
      <c r="D19" s="233"/>
      <c r="E19" s="235"/>
      <c r="F19" s="235"/>
    </row>
    <row r="20" spans="2:6" ht="15.75" x14ac:dyDescent="0.3">
      <c r="B20" s="182" t="s">
        <v>1</v>
      </c>
      <c r="C20" s="183" t="s">
        <v>103</v>
      </c>
      <c r="D20" s="176"/>
      <c r="E20" s="188"/>
      <c r="F20" s="177"/>
    </row>
    <row r="21" spans="2:6" ht="16.5" x14ac:dyDescent="0.3">
      <c r="B21" s="182" t="s">
        <v>2</v>
      </c>
      <c r="C21" s="184">
        <v>141151</v>
      </c>
      <c r="D21" s="178"/>
      <c r="E21" s="189" t="s">
        <v>131</v>
      </c>
      <c r="F21" s="177"/>
    </row>
    <row r="22" spans="2:6" ht="15.75" x14ac:dyDescent="0.3">
      <c r="B22" s="182" t="s">
        <v>3</v>
      </c>
      <c r="C22" s="184"/>
      <c r="D22" s="175"/>
      <c r="E22" s="195" t="s">
        <v>130</v>
      </c>
      <c r="F22" s="177"/>
    </row>
    <row r="23" spans="2:6" ht="15.75" x14ac:dyDescent="0.3">
      <c r="B23" s="148" t="s">
        <v>81</v>
      </c>
      <c r="C23" s="149">
        <v>12479</v>
      </c>
      <c r="D23" s="175"/>
      <c r="E23" s="177"/>
      <c r="F23" s="177"/>
    </row>
    <row r="24" spans="2:6" s="115" customFormat="1" ht="15.75" x14ac:dyDescent="0.3">
      <c r="B24" s="182" t="s">
        <v>4</v>
      </c>
      <c r="C24" s="184"/>
      <c r="D24" s="175"/>
      <c r="E24" s="177"/>
      <c r="F24" s="177"/>
    </row>
    <row r="25" spans="2:6" ht="15.75" x14ac:dyDescent="0.3">
      <c r="B25" s="185" t="s">
        <v>6</v>
      </c>
      <c r="C25" s="186"/>
      <c r="D25" s="175"/>
      <c r="E25" s="179"/>
      <c r="F25" s="177"/>
    </row>
    <row r="26" spans="2:6" ht="15.75" x14ac:dyDescent="0.3">
      <c r="B26" s="185" t="s">
        <v>7</v>
      </c>
      <c r="C26" s="186"/>
      <c r="D26" s="175"/>
      <c r="E26" s="179"/>
      <c r="F26" s="177"/>
    </row>
    <row r="27" spans="2:6" ht="16.5" thickBot="1" x14ac:dyDescent="0.35">
      <c r="B27" s="185" t="s">
        <v>8</v>
      </c>
      <c r="C27" s="186"/>
      <c r="D27" s="175"/>
      <c r="E27" s="179"/>
      <c r="F27" s="194"/>
    </row>
    <row r="28" spans="2:6" ht="15.75" x14ac:dyDescent="0.3">
      <c r="B28" s="196" t="s">
        <v>9</v>
      </c>
      <c r="C28" s="197" t="s">
        <v>10</v>
      </c>
      <c r="D28" s="197" t="s">
        <v>11</v>
      </c>
      <c r="E28" s="197" t="s">
        <v>12</v>
      </c>
      <c r="F28" s="198" t="s">
        <v>13</v>
      </c>
    </row>
    <row r="29" spans="2:6" ht="15.75" x14ac:dyDescent="0.3">
      <c r="B29" s="187" t="s">
        <v>124</v>
      </c>
      <c r="C29" s="187" t="s">
        <v>125</v>
      </c>
      <c r="D29" s="190">
        <v>10</v>
      </c>
      <c r="E29" s="193">
        <v>17000</v>
      </c>
      <c r="F29" s="193">
        <f>D29*E29</f>
        <v>170000</v>
      </c>
    </row>
    <row r="30" spans="2:6" ht="15.75" x14ac:dyDescent="0.3">
      <c r="B30" s="190"/>
      <c r="C30" s="191"/>
      <c r="D30" s="187"/>
      <c r="E30" s="192" t="s">
        <v>14</v>
      </c>
      <c r="F30" s="193">
        <f>SUM(F29:F29)</f>
        <v>170000</v>
      </c>
    </row>
    <row r="32" spans="2:6" ht="15.75" thickBot="1" x14ac:dyDescent="0.3"/>
    <row r="33" spans="2:10" ht="15.75" thickBot="1" x14ac:dyDescent="0.3">
      <c r="B33" s="74"/>
      <c r="C33" s="75" t="s">
        <v>31</v>
      </c>
      <c r="D33" s="60"/>
      <c r="E33" s="61"/>
      <c r="F33" s="62"/>
    </row>
    <row r="34" spans="2:10" ht="15.75" x14ac:dyDescent="0.3">
      <c r="B34" s="180" t="s">
        <v>0</v>
      </c>
      <c r="C34" s="181" t="s">
        <v>17</v>
      </c>
      <c r="D34" s="233"/>
      <c r="E34" s="235"/>
      <c r="F34" s="235"/>
    </row>
    <row r="35" spans="2:10" ht="15.75" x14ac:dyDescent="0.3">
      <c r="B35" s="182" t="s">
        <v>1</v>
      </c>
      <c r="C35" s="183" t="s">
        <v>18</v>
      </c>
      <c r="D35" s="66"/>
      <c r="E35" s="79"/>
      <c r="F35" s="67"/>
    </row>
    <row r="36" spans="2:10" ht="16.5" x14ac:dyDescent="0.3">
      <c r="B36" s="76" t="s">
        <v>2</v>
      </c>
      <c r="C36" s="100">
        <v>143393</v>
      </c>
      <c r="D36" s="68"/>
      <c r="E36" s="189" t="s">
        <v>131</v>
      </c>
      <c r="F36" s="67"/>
    </row>
    <row r="37" spans="2:10" ht="15.75" x14ac:dyDescent="0.3">
      <c r="B37" s="76" t="s">
        <v>3</v>
      </c>
      <c r="C37" s="88"/>
      <c r="D37" s="63"/>
      <c r="E37" s="195" t="s">
        <v>220</v>
      </c>
      <c r="F37" s="67"/>
    </row>
    <row r="38" spans="2:10" ht="15.75" x14ac:dyDescent="0.3">
      <c r="B38" s="148" t="s">
        <v>81</v>
      </c>
      <c r="C38" s="149">
        <v>13946</v>
      </c>
      <c r="D38" s="119"/>
      <c r="E38" s="122"/>
      <c r="F38" s="122"/>
    </row>
    <row r="39" spans="2:10" s="115" customFormat="1" ht="15.75" x14ac:dyDescent="0.3">
      <c r="B39" s="76" t="s">
        <v>4</v>
      </c>
      <c r="C39" s="88">
        <v>121769</v>
      </c>
      <c r="D39" s="63"/>
      <c r="E39" s="67"/>
      <c r="F39" s="67"/>
    </row>
    <row r="40" spans="2:10" ht="15.75" x14ac:dyDescent="0.3">
      <c r="B40" s="77" t="s">
        <v>6</v>
      </c>
      <c r="C40" s="89">
        <v>7208</v>
      </c>
      <c r="D40" s="63"/>
      <c r="E40" s="69"/>
      <c r="F40" s="67"/>
    </row>
    <row r="41" spans="2:10" ht="15.75" x14ac:dyDescent="0.3">
      <c r="B41" s="77" t="s">
        <v>7</v>
      </c>
      <c r="C41" s="89"/>
      <c r="D41" s="63"/>
      <c r="E41" s="69"/>
      <c r="F41" s="67"/>
    </row>
    <row r="42" spans="2:10" ht="16.5" thickBot="1" x14ac:dyDescent="0.35">
      <c r="B42" s="77" t="s">
        <v>8</v>
      </c>
      <c r="C42" s="89"/>
      <c r="D42" s="63"/>
      <c r="E42" s="69"/>
      <c r="F42" s="80"/>
    </row>
    <row r="43" spans="2:10" ht="16.5" thickBot="1" x14ac:dyDescent="0.35">
      <c r="B43" s="83" t="s">
        <v>9</v>
      </c>
      <c r="C43" s="93" t="s">
        <v>10</v>
      </c>
      <c r="D43" s="93" t="s">
        <v>11</v>
      </c>
      <c r="E43" s="93" t="s">
        <v>12</v>
      </c>
      <c r="F43" s="84" t="s">
        <v>13</v>
      </c>
    </row>
    <row r="44" spans="2:10" x14ac:dyDescent="0.25">
      <c r="B44" s="137">
        <v>3200000000</v>
      </c>
      <c r="C44" s="90" t="s">
        <v>129</v>
      </c>
      <c r="D44" s="91">
        <v>1</v>
      </c>
      <c r="E44" s="92">
        <v>1739300</v>
      </c>
      <c r="F44" s="87">
        <f>D44*E44</f>
        <v>1739300</v>
      </c>
      <c r="J44" t="s">
        <v>22</v>
      </c>
    </row>
    <row r="45" spans="2:10" ht="15.75" x14ac:dyDescent="0.3">
      <c r="B45" s="70"/>
      <c r="C45" s="71"/>
      <c r="D45" s="78"/>
      <c r="E45" s="72" t="s">
        <v>14</v>
      </c>
      <c r="F45" s="73">
        <f>SUM(F44)</f>
        <v>1739300</v>
      </c>
    </row>
    <row r="47" spans="2:10" ht="15.75" thickBot="1" x14ac:dyDescent="0.3"/>
    <row r="48" spans="2:10" ht="15.75" thickBot="1" x14ac:dyDescent="0.3">
      <c r="B48" s="74"/>
      <c r="C48" s="75" t="s">
        <v>38</v>
      </c>
      <c r="D48" s="60"/>
      <c r="E48" s="61"/>
      <c r="F48" s="62"/>
    </row>
    <row r="49" spans="2:6" ht="15.75" x14ac:dyDescent="0.3">
      <c r="B49" s="180" t="s">
        <v>0</v>
      </c>
      <c r="C49" s="181" t="s">
        <v>17</v>
      </c>
      <c r="D49" s="63"/>
      <c r="E49" s="64" t="s">
        <v>22</v>
      </c>
      <c r="F49" s="65"/>
    </row>
    <row r="50" spans="2:6" ht="15.75" x14ac:dyDescent="0.3">
      <c r="B50" s="182" t="s">
        <v>1</v>
      </c>
      <c r="C50" s="183" t="s">
        <v>18</v>
      </c>
      <c r="D50" s="66"/>
      <c r="E50" s="79"/>
      <c r="F50" s="67"/>
    </row>
    <row r="51" spans="2:6" ht="16.5" x14ac:dyDescent="0.3">
      <c r="B51" s="76" t="s">
        <v>2</v>
      </c>
      <c r="C51" s="100">
        <v>142662</v>
      </c>
      <c r="D51" s="68"/>
      <c r="E51" s="189" t="s">
        <v>131</v>
      </c>
      <c r="F51" s="67"/>
    </row>
    <row r="52" spans="2:6" ht="15.75" x14ac:dyDescent="0.3">
      <c r="B52" s="76" t="s">
        <v>3</v>
      </c>
      <c r="C52" s="100"/>
      <c r="D52" s="63"/>
      <c r="E52" s="82" t="s">
        <v>191</v>
      </c>
      <c r="F52" s="67"/>
    </row>
    <row r="53" spans="2:6" ht="15.75" x14ac:dyDescent="0.3">
      <c r="B53" s="148" t="s">
        <v>81</v>
      </c>
      <c r="C53" s="149">
        <v>13503</v>
      </c>
      <c r="D53" s="119"/>
      <c r="E53" s="122"/>
      <c r="F53" s="122"/>
    </row>
    <row r="54" spans="2:6" ht="15.75" x14ac:dyDescent="0.3">
      <c r="B54" s="76" t="s">
        <v>4</v>
      </c>
      <c r="C54" s="100">
        <v>118931</v>
      </c>
      <c r="D54" s="63"/>
      <c r="E54" s="67"/>
      <c r="F54" s="67"/>
    </row>
    <row r="55" spans="2:6" s="115" customFormat="1" ht="15.75" x14ac:dyDescent="0.3">
      <c r="B55" s="77" t="s">
        <v>6</v>
      </c>
      <c r="C55" s="101">
        <v>7195</v>
      </c>
      <c r="D55" s="63"/>
      <c r="E55" s="69"/>
      <c r="F55" s="67"/>
    </row>
    <row r="56" spans="2:6" ht="15.75" x14ac:dyDescent="0.3">
      <c r="B56" s="77" t="s">
        <v>7</v>
      </c>
      <c r="C56" s="101"/>
      <c r="D56" s="63"/>
      <c r="E56" s="69"/>
      <c r="F56" s="67"/>
    </row>
    <row r="57" spans="2:6" ht="16.5" thickBot="1" x14ac:dyDescent="0.35">
      <c r="B57" s="77" t="s">
        <v>8</v>
      </c>
      <c r="C57" s="101"/>
      <c r="D57" s="63"/>
      <c r="E57" s="69"/>
      <c r="F57" s="80"/>
    </row>
    <row r="58" spans="2:6" ht="16.5" thickBot="1" x14ac:dyDescent="0.35">
      <c r="B58" s="83" t="s">
        <v>9</v>
      </c>
      <c r="C58" s="103" t="s">
        <v>10</v>
      </c>
      <c r="D58" s="93" t="s">
        <v>11</v>
      </c>
      <c r="E58" s="93" t="s">
        <v>12</v>
      </c>
      <c r="F58" s="84" t="s">
        <v>13</v>
      </c>
    </row>
    <row r="59" spans="2:6" ht="15.75" x14ac:dyDescent="0.3">
      <c r="B59" s="85">
        <v>3200000000</v>
      </c>
      <c r="C59" s="102" t="s">
        <v>137</v>
      </c>
      <c r="D59" s="78">
        <v>10</v>
      </c>
      <c r="E59" s="73">
        <v>89000</v>
      </c>
      <c r="F59" s="73">
        <f>D59*E59</f>
        <v>890000</v>
      </c>
    </row>
    <row r="60" spans="2:6" ht="15.75" x14ac:dyDescent="0.3">
      <c r="B60" s="70"/>
      <c r="C60" s="98"/>
      <c r="D60" s="78"/>
      <c r="E60" s="72" t="s">
        <v>14</v>
      </c>
      <c r="F60" s="73">
        <f>SUM(F59)</f>
        <v>890000</v>
      </c>
    </row>
    <row r="62" spans="2:6" ht="15.75" thickBot="1" x14ac:dyDescent="0.3"/>
    <row r="63" spans="2:6" ht="15.75" thickBot="1" x14ac:dyDescent="0.3">
      <c r="B63" s="74"/>
      <c r="C63" s="75" t="s">
        <v>42</v>
      </c>
      <c r="D63" s="60"/>
      <c r="E63" s="61"/>
      <c r="F63" s="62"/>
    </row>
    <row r="64" spans="2:6" ht="15.75" x14ac:dyDescent="0.3">
      <c r="B64" s="180" t="s">
        <v>0</v>
      </c>
      <c r="C64" s="181" t="s">
        <v>17</v>
      </c>
      <c r="D64" s="119"/>
      <c r="E64" s="138" t="s">
        <v>22</v>
      </c>
      <c r="F64" s="120"/>
    </row>
    <row r="65" spans="2:6" ht="15.75" x14ac:dyDescent="0.3">
      <c r="B65" s="182" t="s">
        <v>1</v>
      </c>
      <c r="C65" s="183" t="s">
        <v>18</v>
      </c>
      <c r="D65" s="121"/>
      <c r="E65" s="135"/>
      <c r="F65" s="122"/>
    </row>
    <row r="66" spans="2:6" ht="16.5" x14ac:dyDescent="0.3">
      <c r="B66" s="129" t="s">
        <v>2</v>
      </c>
      <c r="C66" s="131">
        <v>142661</v>
      </c>
      <c r="D66" s="123"/>
      <c r="E66" s="189" t="s">
        <v>131</v>
      </c>
      <c r="F66" s="122"/>
    </row>
    <row r="67" spans="2:6" ht="15.75" x14ac:dyDescent="0.3">
      <c r="B67" s="129" t="s">
        <v>3</v>
      </c>
      <c r="C67" s="131"/>
      <c r="D67" s="119"/>
      <c r="E67" s="144" t="s">
        <v>192</v>
      </c>
      <c r="F67" s="122"/>
    </row>
    <row r="68" spans="2:6" ht="15.75" x14ac:dyDescent="0.3">
      <c r="B68" s="148" t="s">
        <v>81</v>
      </c>
      <c r="C68" s="149">
        <v>13504</v>
      </c>
      <c r="D68" s="119"/>
      <c r="E68" s="122"/>
      <c r="F68" s="122"/>
    </row>
    <row r="69" spans="2:6" ht="15.75" x14ac:dyDescent="0.3">
      <c r="B69" s="129" t="s">
        <v>4</v>
      </c>
      <c r="C69" s="131">
        <v>118930</v>
      </c>
      <c r="D69" s="119"/>
      <c r="E69" s="122"/>
      <c r="F69" s="122"/>
    </row>
    <row r="70" spans="2:6" s="115" customFormat="1" ht="15.75" x14ac:dyDescent="0.3">
      <c r="B70" s="132" t="s">
        <v>6</v>
      </c>
      <c r="C70" s="133">
        <v>7200</v>
      </c>
      <c r="D70" s="119"/>
      <c r="E70" s="124"/>
      <c r="F70" s="122"/>
    </row>
    <row r="71" spans="2:6" ht="15.75" x14ac:dyDescent="0.3">
      <c r="B71" s="132" t="s">
        <v>7</v>
      </c>
      <c r="C71" s="133"/>
      <c r="D71" s="119"/>
      <c r="E71" s="124"/>
      <c r="F71" s="122"/>
    </row>
    <row r="72" spans="2:6" ht="16.5" thickBot="1" x14ac:dyDescent="0.35">
      <c r="B72" s="132" t="s">
        <v>8</v>
      </c>
      <c r="C72" s="133"/>
      <c r="D72" s="119"/>
      <c r="E72" s="124"/>
      <c r="F72" s="143"/>
    </row>
    <row r="73" spans="2:6" ht="15.75" x14ac:dyDescent="0.3">
      <c r="B73" s="95" t="s">
        <v>9</v>
      </c>
      <c r="C73" s="96" t="s">
        <v>10</v>
      </c>
      <c r="D73" s="96" t="s">
        <v>11</v>
      </c>
      <c r="E73" s="96" t="s">
        <v>12</v>
      </c>
      <c r="F73" s="97" t="s">
        <v>13</v>
      </c>
    </row>
    <row r="74" spans="2:6" ht="15.75" x14ac:dyDescent="0.3">
      <c r="B74" s="139" t="s">
        <v>138</v>
      </c>
      <c r="C74" s="139" t="s">
        <v>139</v>
      </c>
      <c r="D74" s="139">
        <v>1</v>
      </c>
      <c r="E74" s="41">
        <v>73941</v>
      </c>
      <c r="F74" s="142">
        <f>D74*E74</f>
        <v>73941</v>
      </c>
    </row>
    <row r="75" spans="2:6" ht="15.75" x14ac:dyDescent="0.3">
      <c r="B75" s="139"/>
      <c r="C75" s="140"/>
      <c r="D75" s="134"/>
      <c r="E75" s="141" t="s">
        <v>14</v>
      </c>
      <c r="F75" s="142">
        <f>SUM(F74:F74)</f>
        <v>73941</v>
      </c>
    </row>
    <row r="76" spans="2:6" s="115" customFormat="1" ht="15.75" x14ac:dyDescent="0.3">
      <c r="B76" s="104"/>
      <c r="C76"/>
      <c r="D76"/>
      <c r="E76"/>
      <c r="F76"/>
    </row>
    <row r="77" spans="2:6" s="115" customFormat="1" x14ac:dyDescent="0.25">
      <c r="B77"/>
      <c r="C77"/>
      <c r="D77"/>
      <c r="E77"/>
      <c r="F77"/>
    </row>
    <row r="78" spans="2:6" x14ac:dyDescent="0.25">
      <c r="E78" s="81" t="s">
        <v>16</v>
      </c>
      <c r="F78" s="111">
        <f>F75+F60+F45+F30+F15</f>
        <v>2892966</v>
      </c>
    </row>
    <row r="79" spans="2:6" x14ac:dyDescent="0.25">
      <c r="B79" s="94"/>
    </row>
  </sheetData>
  <mergeCells count="3">
    <mergeCell ref="D4:F4"/>
    <mergeCell ref="D19:F19"/>
    <mergeCell ref="D34:F34"/>
  </mergeCells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86"/>
  <sheetViews>
    <sheetView workbookViewId="0">
      <selection activeCell="G6" sqref="G6"/>
    </sheetView>
  </sheetViews>
  <sheetFormatPr baseColWidth="10" defaultRowHeight="15" x14ac:dyDescent="0.25"/>
  <cols>
    <col min="2" max="2" width="32.140625" customWidth="1"/>
    <col min="3" max="3" width="36.140625" customWidth="1"/>
    <col min="4" max="6" width="14" customWidth="1"/>
  </cols>
  <sheetData>
    <row r="2" spans="2:6" ht="15.75" thickBot="1" x14ac:dyDescent="0.3"/>
    <row r="3" spans="2:6" ht="15.75" thickBot="1" x14ac:dyDescent="0.3">
      <c r="B3" s="74"/>
      <c r="C3" s="75" t="s">
        <v>45</v>
      </c>
      <c r="D3" s="60"/>
      <c r="E3" s="61"/>
      <c r="F3" s="62"/>
    </row>
    <row r="4" spans="2:6" ht="15.75" customHeight="1" x14ac:dyDescent="0.3">
      <c r="B4" s="180" t="s">
        <v>0</v>
      </c>
      <c r="C4" s="210" t="s">
        <v>222</v>
      </c>
      <c r="D4" s="175"/>
      <c r="E4" s="204" t="s">
        <v>22</v>
      </c>
      <c r="F4" s="120"/>
    </row>
    <row r="5" spans="2:6" ht="15.75" x14ac:dyDescent="0.3">
      <c r="B5" s="182" t="s">
        <v>1</v>
      </c>
      <c r="C5" s="183" t="s">
        <v>221</v>
      </c>
      <c r="D5" s="176"/>
      <c r="E5" s="188"/>
      <c r="F5" s="177"/>
    </row>
    <row r="6" spans="2:6" ht="16.5" x14ac:dyDescent="0.3">
      <c r="B6" s="182" t="s">
        <v>2</v>
      </c>
      <c r="C6" s="184">
        <v>145862</v>
      </c>
      <c r="D6" s="178"/>
      <c r="E6" s="189" t="s">
        <v>131</v>
      </c>
      <c r="F6" s="177"/>
    </row>
    <row r="7" spans="2:6" ht="15.75" x14ac:dyDescent="0.3">
      <c r="B7" s="182" t="s">
        <v>3</v>
      </c>
      <c r="C7" s="184"/>
      <c r="D7" s="175"/>
      <c r="E7" s="195"/>
      <c r="F7" s="177"/>
    </row>
    <row r="8" spans="2:6" s="115" customFormat="1" ht="15.75" x14ac:dyDescent="0.3">
      <c r="B8" s="148" t="s">
        <v>81</v>
      </c>
      <c r="C8" s="149">
        <v>15493</v>
      </c>
      <c r="D8" s="175"/>
      <c r="E8" s="177"/>
      <c r="F8" s="177"/>
    </row>
    <row r="9" spans="2:6" ht="15.75" x14ac:dyDescent="0.3">
      <c r="B9" s="182" t="s">
        <v>4</v>
      </c>
      <c r="C9" s="184" t="s">
        <v>133</v>
      </c>
      <c r="D9" s="175"/>
      <c r="E9" s="177"/>
      <c r="F9" s="177"/>
    </row>
    <row r="10" spans="2:6" ht="15.75" x14ac:dyDescent="0.3">
      <c r="B10" s="185" t="s">
        <v>6</v>
      </c>
      <c r="C10" s="186">
        <v>7350</v>
      </c>
      <c r="D10" s="175"/>
      <c r="E10" s="179"/>
      <c r="F10" s="177"/>
    </row>
    <row r="11" spans="2:6" ht="15.75" x14ac:dyDescent="0.3">
      <c r="B11" s="185" t="s">
        <v>7</v>
      </c>
      <c r="C11" s="186"/>
      <c r="D11" s="175"/>
      <c r="E11" s="179"/>
      <c r="F11" s="177"/>
    </row>
    <row r="12" spans="2:6" ht="15.75" x14ac:dyDescent="0.3">
      <c r="B12" s="185" t="s">
        <v>8</v>
      </c>
      <c r="C12" s="186"/>
      <c r="D12" s="175"/>
      <c r="E12" s="179"/>
      <c r="F12" s="194"/>
    </row>
    <row r="13" spans="2:6" ht="15.75" x14ac:dyDescent="0.3">
      <c r="B13" s="190" t="s">
        <v>9</v>
      </c>
      <c r="C13" s="190" t="s">
        <v>10</v>
      </c>
      <c r="D13" s="190" t="s">
        <v>11</v>
      </c>
      <c r="E13" s="190" t="s">
        <v>12</v>
      </c>
      <c r="F13" s="190" t="s">
        <v>13</v>
      </c>
    </row>
    <row r="14" spans="2:6" x14ac:dyDescent="0.25">
      <c r="B14" s="136">
        <v>37756</v>
      </c>
      <c r="C14" s="137" t="s">
        <v>140</v>
      </c>
      <c r="D14" s="136">
        <v>2</v>
      </c>
      <c r="E14" s="146">
        <v>49542</v>
      </c>
      <c r="F14" s="147">
        <f>D14*E14</f>
        <v>99084</v>
      </c>
    </row>
    <row r="15" spans="2:6" ht="15.75" x14ac:dyDescent="0.3">
      <c r="B15" s="190"/>
      <c r="C15" s="191"/>
      <c r="D15" s="187"/>
      <c r="E15" s="192" t="s">
        <v>14</v>
      </c>
      <c r="F15" s="193">
        <f>SUM(F14)</f>
        <v>99084</v>
      </c>
    </row>
    <row r="17" spans="2:6" ht="15.75" thickBot="1" x14ac:dyDescent="0.3"/>
    <row r="18" spans="2:6" ht="15.75" thickBot="1" x14ac:dyDescent="0.3">
      <c r="B18" s="125"/>
      <c r="C18" s="126" t="s">
        <v>71</v>
      </c>
      <c r="D18" s="116"/>
      <c r="E18" s="117"/>
      <c r="F18" s="118"/>
    </row>
    <row r="19" spans="2:6" ht="15" customHeight="1" x14ac:dyDescent="0.3">
      <c r="B19" s="127" t="s">
        <v>0</v>
      </c>
      <c r="C19" s="210" t="s">
        <v>141</v>
      </c>
      <c r="D19" s="119"/>
      <c r="E19" s="159" t="s">
        <v>22</v>
      </c>
      <c r="F19" s="120"/>
    </row>
    <row r="20" spans="2:6" ht="15.75" x14ac:dyDescent="0.3">
      <c r="B20" s="129" t="s">
        <v>1</v>
      </c>
      <c r="C20" s="130" t="s">
        <v>134</v>
      </c>
      <c r="D20" s="121"/>
      <c r="E20" s="135"/>
      <c r="F20" s="122"/>
    </row>
    <row r="21" spans="2:6" ht="16.5" x14ac:dyDescent="0.3">
      <c r="B21" s="129" t="s">
        <v>2</v>
      </c>
      <c r="C21" s="131">
        <v>142660</v>
      </c>
      <c r="D21" s="123"/>
      <c r="E21" s="189" t="s">
        <v>131</v>
      </c>
      <c r="F21" s="122"/>
    </row>
    <row r="22" spans="2:6" ht="15.75" x14ac:dyDescent="0.3">
      <c r="B22" s="129" t="s">
        <v>3</v>
      </c>
      <c r="C22" s="131"/>
      <c r="D22" s="119"/>
      <c r="E22" s="144" t="s">
        <v>193</v>
      </c>
      <c r="F22" s="122"/>
    </row>
    <row r="23" spans="2:6" s="115" customFormat="1" ht="15.75" x14ac:dyDescent="0.3">
      <c r="B23" s="148" t="s">
        <v>81</v>
      </c>
      <c r="C23" s="149">
        <v>13505</v>
      </c>
      <c r="D23" s="119"/>
      <c r="E23" s="122"/>
      <c r="F23" s="122"/>
    </row>
    <row r="24" spans="2:6" ht="15.75" x14ac:dyDescent="0.3">
      <c r="B24" s="129" t="s">
        <v>4</v>
      </c>
      <c r="C24" s="131">
        <v>4520132056</v>
      </c>
      <c r="D24" s="119"/>
      <c r="E24" s="122"/>
      <c r="F24" s="122"/>
    </row>
    <row r="25" spans="2:6" ht="15.75" x14ac:dyDescent="0.3">
      <c r="B25" s="132" t="s">
        <v>6</v>
      </c>
      <c r="C25" s="133">
        <v>7121</v>
      </c>
      <c r="D25" s="119"/>
      <c r="E25" s="124"/>
      <c r="F25" s="122"/>
    </row>
    <row r="26" spans="2:6" ht="15.75" x14ac:dyDescent="0.3">
      <c r="B26" s="132" t="s">
        <v>7</v>
      </c>
      <c r="C26" s="133"/>
      <c r="D26" s="119"/>
      <c r="E26" s="124"/>
      <c r="F26" s="122"/>
    </row>
    <row r="27" spans="2:6" ht="15.75" x14ac:dyDescent="0.3">
      <c r="B27" s="132" t="s">
        <v>8</v>
      </c>
      <c r="C27" s="133"/>
      <c r="D27" s="119"/>
      <c r="E27" s="124"/>
      <c r="F27" s="143"/>
    </row>
    <row r="28" spans="2:6" ht="15.75" x14ac:dyDescent="0.3">
      <c r="B28" s="139" t="s">
        <v>9</v>
      </c>
      <c r="C28" s="139"/>
      <c r="D28" s="139" t="s">
        <v>11</v>
      </c>
      <c r="E28" s="139" t="s">
        <v>12</v>
      </c>
      <c r="F28" s="139" t="s">
        <v>13</v>
      </c>
    </row>
    <row r="29" spans="2:6" x14ac:dyDescent="0.25">
      <c r="B29" s="136" t="s">
        <v>179</v>
      </c>
      <c r="C29" s="137" t="s">
        <v>142</v>
      </c>
      <c r="D29" s="136">
        <v>1</v>
      </c>
      <c r="E29" s="146">
        <v>250000</v>
      </c>
      <c r="F29" s="147">
        <f>D29*E29</f>
        <v>250000</v>
      </c>
    </row>
    <row r="30" spans="2:6" ht="15.75" x14ac:dyDescent="0.3">
      <c r="B30" s="139"/>
      <c r="C30" s="140"/>
      <c r="D30" s="134"/>
      <c r="E30" s="141" t="s">
        <v>14</v>
      </c>
      <c r="F30" s="142">
        <f>SUM(F29)</f>
        <v>250000</v>
      </c>
    </row>
    <row r="31" spans="2:6" ht="15.75" thickBot="1" x14ac:dyDescent="0.3"/>
    <row r="32" spans="2:6" ht="15.75" thickBot="1" x14ac:dyDescent="0.3">
      <c r="B32" s="74"/>
      <c r="C32" s="75" t="s">
        <v>77</v>
      </c>
      <c r="D32" s="60"/>
      <c r="E32" s="61"/>
      <c r="F32" s="62"/>
    </row>
    <row r="33" spans="2:6" ht="15.75" customHeight="1" x14ac:dyDescent="0.3">
      <c r="B33" s="127" t="s">
        <v>0</v>
      </c>
      <c r="C33" s="210" t="s">
        <v>143</v>
      </c>
      <c r="D33" s="119"/>
      <c r="E33" s="158" t="s">
        <v>22</v>
      </c>
      <c r="F33" s="120"/>
    </row>
    <row r="34" spans="2:6" ht="15.75" x14ac:dyDescent="0.3">
      <c r="B34" s="129" t="s">
        <v>1</v>
      </c>
      <c r="C34" s="211" t="s">
        <v>135</v>
      </c>
      <c r="D34" s="121"/>
      <c r="E34" s="135"/>
      <c r="F34" s="122"/>
    </row>
    <row r="35" spans="2:6" ht="16.5" x14ac:dyDescent="0.3">
      <c r="B35" s="129" t="s">
        <v>2</v>
      </c>
      <c r="C35" s="131">
        <v>142654</v>
      </c>
      <c r="D35" s="123"/>
      <c r="E35" s="189" t="s">
        <v>131</v>
      </c>
      <c r="F35" s="122"/>
    </row>
    <row r="36" spans="2:6" ht="15.75" x14ac:dyDescent="0.3">
      <c r="B36" s="129" t="s">
        <v>3</v>
      </c>
      <c r="C36" s="131"/>
      <c r="D36" s="119"/>
      <c r="E36" s="144" t="s">
        <v>194</v>
      </c>
      <c r="F36" s="122"/>
    </row>
    <row r="37" spans="2:6" ht="15.75" x14ac:dyDescent="0.3">
      <c r="B37" s="148" t="s">
        <v>81</v>
      </c>
      <c r="C37" s="149">
        <v>13506</v>
      </c>
      <c r="D37" s="119"/>
      <c r="E37" s="122"/>
      <c r="F37" s="122"/>
    </row>
    <row r="38" spans="2:6" s="115" customFormat="1" ht="15.75" x14ac:dyDescent="0.3">
      <c r="B38" s="129" t="s">
        <v>4</v>
      </c>
      <c r="C38" s="131">
        <v>1715</v>
      </c>
      <c r="D38" s="119"/>
      <c r="E38" s="122"/>
      <c r="F38" s="122"/>
    </row>
    <row r="39" spans="2:6" ht="15.75" x14ac:dyDescent="0.3">
      <c r="B39" s="132" t="s">
        <v>6</v>
      </c>
      <c r="C39" s="133">
        <v>7185</v>
      </c>
      <c r="D39" s="119"/>
      <c r="E39" s="124"/>
      <c r="F39" s="122"/>
    </row>
    <row r="40" spans="2:6" ht="15.75" x14ac:dyDescent="0.3">
      <c r="B40" s="132" t="s">
        <v>7</v>
      </c>
      <c r="C40" s="133"/>
      <c r="D40" s="119"/>
      <c r="E40" s="124"/>
      <c r="F40" s="122"/>
    </row>
    <row r="41" spans="2:6" ht="15.75" x14ac:dyDescent="0.3">
      <c r="B41" s="132" t="s">
        <v>8</v>
      </c>
      <c r="C41" s="133"/>
      <c r="D41" s="119"/>
      <c r="E41" s="124"/>
      <c r="F41" s="143"/>
    </row>
    <row r="42" spans="2:6" ht="15.75" x14ac:dyDescent="0.3">
      <c r="B42" s="139" t="s">
        <v>9</v>
      </c>
      <c r="C42" s="139" t="s">
        <v>10</v>
      </c>
      <c r="D42" s="139" t="s">
        <v>11</v>
      </c>
      <c r="E42" s="139" t="s">
        <v>12</v>
      </c>
      <c r="F42" s="139" t="s">
        <v>13</v>
      </c>
    </row>
    <row r="43" spans="2:6" x14ac:dyDescent="0.25">
      <c r="B43" s="136">
        <v>3200000000</v>
      </c>
      <c r="C43" s="137" t="s">
        <v>144</v>
      </c>
      <c r="D43" s="136">
        <v>1</v>
      </c>
      <c r="E43" s="146">
        <v>250000</v>
      </c>
      <c r="F43" s="147">
        <f>D43*E43</f>
        <v>250000</v>
      </c>
    </row>
    <row r="44" spans="2:6" ht="15.75" x14ac:dyDescent="0.3">
      <c r="B44" s="139"/>
      <c r="C44" s="140"/>
      <c r="D44" s="134"/>
      <c r="E44" s="141" t="s">
        <v>14</v>
      </c>
      <c r="F44" s="142">
        <f>SUM(F43)</f>
        <v>250000</v>
      </c>
    </row>
    <row r="45" spans="2:6" ht="16.5" customHeight="1" thickBot="1" x14ac:dyDescent="0.3"/>
    <row r="46" spans="2:6" ht="15.75" thickBot="1" x14ac:dyDescent="0.3">
      <c r="B46" s="74"/>
      <c r="C46" s="75" t="s">
        <v>78</v>
      </c>
      <c r="D46" s="60"/>
      <c r="E46" s="61"/>
      <c r="F46" s="62"/>
    </row>
    <row r="47" spans="2:6" ht="15.75" customHeight="1" x14ac:dyDescent="0.3">
      <c r="B47" s="180" t="s">
        <v>0</v>
      </c>
      <c r="C47" s="210" t="s">
        <v>141</v>
      </c>
      <c r="D47" s="119"/>
      <c r="E47" s="159" t="s">
        <v>22</v>
      </c>
      <c r="F47" s="120"/>
    </row>
    <row r="48" spans="2:6" ht="15.75" x14ac:dyDescent="0.3">
      <c r="B48" s="182" t="s">
        <v>1</v>
      </c>
      <c r="C48" s="183" t="s">
        <v>134</v>
      </c>
      <c r="D48" s="121"/>
      <c r="E48" s="135"/>
      <c r="F48" s="122"/>
    </row>
    <row r="49" spans="2:6" ht="16.5" x14ac:dyDescent="0.3">
      <c r="B49" s="129" t="s">
        <v>2</v>
      </c>
      <c r="C49" s="131">
        <v>142688</v>
      </c>
      <c r="D49" s="123"/>
      <c r="E49" s="189" t="s">
        <v>131</v>
      </c>
      <c r="F49" s="122"/>
    </row>
    <row r="50" spans="2:6" ht="15.75" x14ac:dyDescent="0.3">
      <c r="B50" s="129" t="s">
        <v>3</v>
      </c>
      <c r="C50" s="131"/>
      <c r="D50" s="119"/>
      <c r="E50" s="144" t="s">
        <v>195</v>
      </c>
      <c r="F50" s="122"/>
    </row>
    <row r="51" spans="2:6" ht="15.75" x14ac:dyDescent="0.3">
      <c r="B51" s="148" t="s">
        <v>81</v>
      </c>
      <c r="C51" s="149">
        <v>13507</v>
      </c>
      <c r="D51" s="119"/>
      <c r="E51" s="122"/>
      <c r="F51" s="122"/>
    </row>
    <row r="52" spans="2:6" ht="15.75" x14ac:dyDescent="0.3">
      <c r="B52" s="129" t="s">
        <v>4</v>
      </c>
      <c r="C52" s="131">
        <v>4520131613</v>
      </c>
      <c r="D52" s="119"/>
      <c r="E52" s="122"/>
      <c r="F52" s="122"/>
    </row>
    <row r="53" spans="2:6" s="115" customFormat="1" ht="15.75" x14ac:dyDescent="0.3">
      <c r="B53" s="132" t="s">
        <v>6</v>
      </c>
      <c r="C53" s="133">
        <v>7122</v>
      </c>
      <c r="D53" s="119"/>
      <c r="E53" s="124"/>
      <c r="F53" s="122"/>
    </row>
    <row r="54" spans="2:6" ht="15.75" x14ac:dyDescent="0.3">
      <c r="B54" s="132" t="s">
        <v>7</v>
      </c>
      <c r="C54" s="133"/>
      <c r="D54" s="119"/>
      <c r="E54" s="124"/>
      <c r="F54" s="122"/>
    </row>
    <row r="55" spans="2:6" ht="15.75" x14ac:dyDescent="0.3">
      <c r="B55" s="132" t="s">
        <v>8</v>
      </c>
      <c r="C55" s="133"/>
      <c r="D55" s="119"/>
      <c r="E55" s="124"/>
      <c r="F55" s="143"/>
    </row>
    <row r="56" spans="2:6" ht="15.75" x14ac:dyDescent="0.3">
      <c r="B56" s="139" t="s">
        <v>9</v>
      </c>
      <c r="C56" s="139" t="s">
        <v>10</v>
      </c>
      <c r="D56" s="139" t="s">
        <v>11</v>
      </c>
      <c r="E56" s="139" t="s">
        <v>12</v>
      </c>
      <c r="F56" s="139" t="s">
        <v>13</v>
      </c>
    </row>
    <row r="57" spans="2:6" x14ac:dyDescent="0.25">
      <c r="B57" s="136" t="s">
        <v>138</v>
      </c>
      <c r="C57" s="137" t="s">
        <v>145</v>
      </c>
      <c r="D57" s="136">
        <v>2</v>
      </c>
      <c r="E57" s="146">
        <v>73941</v>
      </c>
      <c r="F57" s="147">
        <f>D57*E57</f>
        <v>147882</v>
      </c>
    </row>
    <row r="58" spans="2:6" ht="15.75" x14ac:dyDescent="0.3">
      <c r="B58" s="139"/>
      <c r="C58" s="140"/>
      <c r="D58" s="134"/>
      <c r="E58" s="141" t="s">
        <v>14</v>
      </c>
      <c r="F58" s="142">
        <f>SUM(F57)</f>
        <v>147882</v>
      </c>
    </row>
    <row r="59" spans="2:6" ht="15.75" thickBot="1" x14ac:dyDescent="0.3"/>
    <row r="60" spans="2:6" ht="15.75" thickBot="1" x14ac:dyDescent="0.3">
      <c r="B60" s="125"/>
      <c r="C60" s="126" t="s">
        <v>79</v>
      </c>
      <c r="D60" s="116"/>
      <c r="E60" s="117"/>
      <c r="F60" s="118"/>
    </row>
    <row r="61" spans="2:6" ht="15.75" customHeight="1" x14ac:dyDescent="0.3">
      <c r="B61" s="127" t="s">
        <v>0</v>
      </c>
      <c r="C61" s="210" t="s">
        <v>149</v>
      </c>
      <c r="D61" s="119"/>
      <c r="E61" s="159" t="s">
        <v>22</v>
      </c>
      <c r="F61" s="120"/>
    </row>
    <row r="62" spans="2:6" ht="15.75" x14ac:dyDescent="0.3">
      <c r="B62" s="129" t="s">
        <v>1</v>
      </c>
      <c r="C62" s="130" t="s">
        <v>148</v>
      </c>
      <c r="D62" s="121"/>
      <c r="E62" s="135"/>
      <c r="F62" s="122"/>
    </row>
    <row r="63" spans="2:6" ht="30" customHeight="1" x14ac:dyDescent="0.3">
      <c r="B63" s="129" t="s">
        <v>2</v>
      </c>
      <c r="C63" s="216" t="s">
        <v>167</v>
      </c>
      <c r="D63" s="123"/>
      <c r="E63" s="189" t="s">
        <v>131</v>
      </c>
      <c r="F63" s="122"/>
    </row>
    <row r="64" spans="2:6" ht="15.75" x14ac:dyDescent="0.3">
      <c r="B64" s="129" t="s">
        <v>3</v>
      </c>
      <c r="C64" s="131"/>
      <c r="D64" s="119"/>
      <c r="E64" s="144" t="s">
        <v>196</v>
      </c>
      <c r="F64" s="122"/>
    </row>
    <row r="65" spans="2:6" ht="15.75" x14ac:dyDescent="0.3">
      <c r="B65" s="148" t="s">
        <v>81</v>
      </c>
      <c r="C65" s="149">
        <v>13194</v>
      </c>
      <c r="D65" s="119"/>
      <c r="E65" s="122"/>
      <c r="F65" s="122"/>
    </row>
    <row r="66" spans="2:6" ht="15.75" x14ac:dyDescent="0.3">
      <c r="B66" s="129" t="s">
        <v>4</v>
      </c>
      <c r="C66" s="131">
        <v>1780</v>
      </c>
      <c r="D66" s="119"/>
      <c r="E66" s="122"/>
      <c r="F66" s="122"/>
    </row>
    <row r="67" spans="2:6" ht="15.75" x14ac:dyDescent="0.3">
      <c r="B67" s="132" t="s">
        <v>6</v>
      </c>
      <c r="C67" s="133" t="s">
        <v>150</v>
      </c>
      <c r="D67" s="119"/>
      <c r="E67" s="124"/>
      <c r="F67" s="122"/>
    </row>
    <row r="68" spans="2:6" ht="15.75" x14ac:dyDescent="0.3">
      <c r="B68" s="132" t="s">
        <v>7</v>
      </c>
      <c r="C68" s="133"/>
      <c r="D68" s="119"/>
      <c r="E68" s="124"/>
      <c r="F68" s="122"/>
    </row>
    <row r="69" spans="2:6" s="115" customFormat="1" ht="15.75" x14ac:dyDescent="0.3">
      <c r="B69" s="132" t="s">
        <v>8</v>
      </c>
      <c r="C69" s="133"/>
      <c r="D69" s="119"/>
      <c r="E69" s="124"/>
      <c r="F69" s="143"/>
    </row>
    <row r="70" spans="2:6" s="115" customFormat="1" ht="15.75" x14ac:dyDescent="0.3">
      <c r="B70" s="139" t="s">
        <v>9</v>
      </c>
      <c r="C70" s="139" t="s">
        <v>10</v>
      </c>
      <c r="D70" s="139" t="s">
        <v>11</v>
      </c>
      <c r="E70" s="139" t="s">
        <v>12</v>
      </c>
      <c r="F70" s="139" t="s">
        <v>13</v>
      </c>
    </row>
    <row r="71" spans="2:6" x14ac:dyDescent="0.25">
      <c r="B71" s="136" t="s">
        <v>146</v>
      </c>
      <c r="C71" s="137" t="s">
        <v>147</v>
      </c>
      <c r="D71" s="136">
        <v>8</v>
      </c>
      <c r="E71" s="146">
        <v>2082900</v>
      </c>
      <c r="F71" s="147">
        <f>D71*E71</f>
        <v>16663200</v>
      </c>
    </row>
    <row r="72" spans="2:6" ht="15.75" x14ac:dyDescent="0.3">
      <c r="B72" s="139"/>
      <c r="C72" s="140"/>
      <c r="D72" s="134"/>
      <c r="E72" s="141" t="s">
        <v>14</v>
      </c>
      <c r="F72" s="142">
        <f>SUM(F71)</f>
        <v>16663200</v>
      </c>
    </row>
    <row r="74" spans="2:6" x14ac:dyDescent="0.25">
      <c r="E74" s="54" t="s">
        <v>16</v>
      </c>
      <c r="F74" s="55">
        <f>F72+F58+F44+F30+F15</f>
        <v>17410166</v>
      </c>
    </row>
    <row r="83" spans="9:9" x14ac:dyDescent="0.25">
      <c r="I83" s="154"/>
    </row>
    <row r="84" spans="9:9" x14ac:dyDescent="0.25">
      <c r="I84" s="154"/>
    </row>
    <row r="85" spans="9:9" x14ac:dyDescent="0.25">
      <c r="I85" s="154"/>
    </row>
    <row r="86" spans="9:9" x14ac:dyDescent="0.25">
      <c r="I86" s="155"/>
    </row>
  </sheetData>
  <pageMargins left="0.70866141732283472" right="0.70866141732283472" top="0.74803149606299213" bottom="0.74803149606299213" header="0.31496062992125984" footer="0.31496062992125984"/>
  <pageSetup paperSize="9" scale="64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85"/>
  <sheetViews>
    <sheetView topLeftCell="A25" workbookViewId="0">
      <selection activeCell="H10" sqref="H10"/>
    </sheetView>
  </sheetViews>
  <sheetFormatPr baseColWidth="10" defaultRowHeight="15" x14ac:dyDescent="0.25"/>
  <cols>
    <col min="2" max="2" width="34.7109375" customWidth="1"/>
    <col min="3" max="3" width="36.140625" customWidth="1"/>
    <col min="4" max="4" width="12.5703125" customWidth="1"/>
    <col min="5" max="5" width="13.85546875" customWidth="1"/>
    <col min="6" max="6" width="13.140625" customWidth="1"/>
  </cols>
  <sheetData>
    <row r="2" spans="2:6" ht="15.75" thickBot="1" x14ac:dyDescent="0.3"/>
    <row r="3" spans="2:6" ht="15.75" thickBot="1" x14ac:dyDescent="0.3">
      <c r="B3" s="125"/>
      <c r="C3" s="126" t="s">
        <v>82</v>
      </c>
      <c r="D3" s="116"/>
      <c r="E3" s="117"/>
      <c r="F3" s="118"/>
    </row>
    <row r="4" spans="2:6" ht="15.75" x14ac:dyDescent="0.3">
      <c r="B4" s="127" t="s">
        <v>0</v>
      </c>
      <c r="C4" s="128" t="s">
        <v>153</v>
      </c>
      <c r="D4" s="119"/>
      <c r="E4" s="159" t="s">
        <v>22</v>
      </c>
      <c r="F4" s="120"/>
    </row>
    <row r="5" spans="2:6" ht="15.75" x14ac:dyDescent="0.3">
      <c r="B5" s="129" t="s">
        <v>1</v>
      </c>
      <c r="C5" s="130" t="s">
        <v>152</v>
      </c>
      <c r="D5" s="121"/>
      <c r="E5" s="135"/>
      <c r="F5" s="122"/>
    </row>
    <row r="6" spans="2:6" ht="16.5" x14ac:dyDescent="0.3">
      <c r="B6" s="129" t="s">
        <v>2</v>
      </c>
      <c r="C6" s="131">
        <v>142261</v>
      </c>
      <c r="D6" s="123"/>
      <c r="E6" s="189" t="s">
        <v>131</v>
      </c>
      <c r="F6" s="122"/>
    </row>
    <row r="7" spans="2:6" ht="15.75" x14ac:dyDescent="0.3">
      <c r="B7" s="129" t="s">
        <v>3</v>
      </c>
      <c r="C7" s="131"/>
      <c r="D7" s="119"/>
      <c r="E7" s="144" t="s">
        <v>197</v>
      </c>
      <c r="F7" s="122"/>
    </row>
    <row r="8" spans="2:6" s="115" customFormat="1" ht="15.75" x14ac:dyDescent="0.3">
      <c r="B8" s="148" t="s">
        <v>81</v>
      </c>
      <c r="C8" s="149">
        <v>13233</v>
      </c>
      <c r="D8" s="119"/>
      <c r="E8" s="122"/>
      <c r="F8" s="122"/>
    </row>
    <row r="9" spans="2:6" s="115" customFormat="1" ht="15.75" x14ac:dyDescent="0.3">
      <c r="B9" s="129" t="s">
        <v>4</v>
      </c>
      <c r="C9" s="131"/>
      <c r="D9" s="119"/>
      <c r="E9" s="122"/>
      <c r="F9" s="122"/>
    </row>
    <row r="10" spans="2:6" ht="15.75" x14ac:dyDescent="0.3">
      <c r="B10" s="132" t="s">
        <v>6</v>
      </c>
      <c r="C10" s="133" t="s">
        <v>154</v>
      </c>
      <c r="D10" s="119"/>
      <c r="E10" s="124"/>
      <c r="F10" s="122"/>
    </row>
    <row r="11" spans="2:6" ht="15.75" x14ac:dyDescent="0.3">
      <c r="B11" s="132" t="s">
        <v>7</v>
      </c>
      <c r="C11" s="133"/>
      <c r="D11" s="119"/>
      <c r="E11" s="124"/>
      <c r="F11" s="122"/>
    </row>
    <row r="12" spans="2:6" ht="15.75" x14ac:dyDescent="0.3">
      <c r="B12" s="132" t="s">
        <v>8</v>
      </c>
      <c r="C12" s="133"/>
      <c r="D12" s="119"/>
      <c r="E12" s="124"/>
      <c r="F12" s="143"/>
    </row>
    <row r="13" spans="2:6" ht="15.75" x14ac:dyDescent="0.3">
      <c r="B13" s="139" t="s">
        <v>9</v>
      </c>
      <c r="C13" s="139" t="s">
        <v>10</v>
      </c>
      <c r="D13" s="139" t="s">
        <v>11</v>
      </c>
      <c r="E13" s="139" t="s">
        <v>12</v>
      </c>
      <c r="F13" s="139" t="s">
        <v>13</v>
      </c>
    </row>
    <row r="14" spans="2:6" x14ac:dyDescent="0.25">
      <c r="B14" s="136">
        <v>553600</v>
      </c>
      <c r="C14" s="137" t="s">
        <v>155</v>
      </c>
      <c r="D14" s="136">
        <v>1</v>
      </c>
      <c r="E14" s="146">
        <v>1760000</v>
      </c>
      <c r="F14" s="147">
        <f>D14*E14</f>
        <v>1760000</v>
      </c>
    </row>
    <row r="15" spans="2:6" s="94" customFormat="1" x14ac:dyDescent="0.25">
      <c r="B15" s="136">
        <v>550316</v>
      </c>
      <c r="C15" s="137" t="s">
        <v>156</v>
      </c>
      <c r="D15" s="136">
        <v>1</v>
      </c>
      <c r="E15" s="146">
        <v>180000</v>
      </c>
      <c r="F15" s="147">
        <f t="shared" ref="F15:F21" si="0">D15*E15</f>
        <v>180000</v>
      </c>
    </row>
    <row r="16" spans="2:6" x14ac:dyDescent="0.25">
      <c r="B16" s="136">
        <v>271061</v>
      </c>
      <c r="C16" s="137" t="s">
        <v>158</v>
      </c>
      <c r="D16" s="136">
        <v>1</v>
      </c>
      <c r="E16" s="146">
        <v>220000</v>
      </c>
      <c r="F16" s="147">
        <f t="shared" si="0"/>
        <v>220000</v>
      </c>
    </row>
    <row r="17" spans="2:6" x14ac:dyDescent="0.25">
      <c r="B17" s="136">
        <v>283661</v>
      </c>
      <c r="C17" s="137" t="s">
        <v>157</v>
      </c>
      <c r="D17" s="136">
        <v>1</v>
      </c>
      <c r="E17" s="146">
        <v>390000</v>
      </c>
      <c r="F17" s="147">
        <f t="shared" si="0"/>
        <v>390000</v>
      </c>
    </row>
    <row r="18" spans="2:6" x14ac:dyDescent="0.25">
      <c r="B18" s="136">
        <v>620010</v>
      </c>
      <c r="C18" s="137" t="s">
        <v>159</v>
      </c>
      <c r="D18" s="136">
        <v>1</v>
      </c>
      <c r="E18" s="146">
        <v>20000</v>
      </c>
      <c r="F18" s="147">
        <f t="shared" si="0"/>
        <v>20000</v>
      </c>
    </row>
    <row r="19" spans="2:6" x14ac:dyDescent="0.25">
      <c r="B19" s="136" t="s">
        <v>160</v>
      </c>
      <c r="C19" s="137" t="s">
        <v>161</v>
      </c>
      <c r="D19" s="136">
        <v>1</v>
      </c>
      <c r="E19" s="146">
        <v>145000</v>
      </c>
      <c r="F19" s="147">
        <f t="shared" si="0"/>
        <v>145000</v>
      </c>
    </row>
    <row r="20" spans="2:6" x14ac:dyDescent="0.25">
      <c r="B20" s="136">
        <v>4700000000</v>
      </c>
      <c r="C20" s="137" t="s">
        <v>162</v>
      </c>
      <c r="D20" s="136">
        <v>1</v>
      </c>
      <c r="E20" s="146">
        <v>49000</v>
      </c>
      <c r="F20" s="147">
        <f t="shared" si="0"/>
        <v>49000</v>
      </c>
    </row>
    <row r="21" spans="2:6" ht="15.75" x14ac:dyDescent="0.3">
      <c r="B21" s="212" t="s">
        <v>163</v>
      </c>
      <c r="C21" s="134" t="s">
        <v>164</v>
      </c>
      <c r="D21" s="134">
        <v>1</v>
      </c>
      <c r="E21" s="142">
        <v>238000</v>
      </c>
      <c r="F21" s="147">
        <f t="shared" si="0"/>
        <v>238000</v>
      </c>
    </row>
    <row r="22" spans="2:6" ht="15.75" x14ac:dyDescent="0.3">
      <c r="B22" s="139"/>
      <c r="C22" s="140"/>
      <c r="D22" s="134"/>
      <c r="E22" s="141" t="s">
        <v>14</v>
      </c>
      <c r="F22" s="142">
        <f>SUM(F14:F21)</f>
        <v>3002000</v>
      </c>
    </row>
    <row r="23" spans="2:6" s="115" customFormat="1" ht="15.75" thickBot="1" x14ac:dyDescent="0.3">
      <c r="B23"/>
      <c r="C23"/>
      <c r="D23"/>
      <c r="E23"/>
      <c r="F23"/>
    </row>
    <row r="24" spans="2:6" s="115" customFormat="1" ht="15.75" thickBot="1" x14ac:dyDescent="0.3">
      <c r="B24" s="125"/>
      <c r="C24" s="126" t="s">
        <v>83</v>
      </c>
      <c r="D24" s="116"/>
      <c r="E24" s="117"/>
      <c r="F24" s="118"/>
    </row>
    <row r="25" spans="2:6" ht="15.75" x14ac:dyDescent="0.3">
      <c r="B25" s="217" t="s">
        <v>0</v>
      </c>
      <c r="C25" s="218" t="s">
        <v>174</v>
      </c>
      <c r="D25" s="119"/>
      <c r="E25" s="159" t="s">
        <v>22</v>
      </c>
      <c r="F25" s="120"/>
    </row>
    <row r="26" spans="2:6" ht="15.75" x14ac:dyDescent="0.3">
      <c r="B26" s="219" t="s">
        <v>1</v>
      </c>
      <c r="C26" s="220" t="s">
        <v>175</v>
      </c>
      <c r="D26" s="121"/>
      <c r="E26" s="135"/>
      <c r="F26" s="122"/>
    </row>
    <row r="27" spans="2:6" ht="16.5" x14ac:dyDescent="0.3">
      <c r="B27" s="129" t="s">
        <v>2</v>
      </c>
      <c r="C27" s="131">
        <v>142512</v>
      </c>
      <c r="D27" s="123"/>
      <c r="E27" s="189" t="s">
        <v>131</v>
      </c>
      <c r="F27" s="122"/>
    </row>
    <row r="28" spans="2:6" ht="15.75" x14ac:dyDescent="0.3">
      <c r="B28" s="129" t="s">
        <v>3</v>
      </c>
      <c r="C28" s="131"/>
      <c r="D28" s="119"/>
      <c r="E28" s="144" t="s">
        <v>198</v>
      </c>
      <c r="F28" s="122"/>
    </row>
    <row r="29" spans="2:6" ht="15.75" x14ac:dyDescent="0.3">
      <c r="B29" s="148" t="s">
        <v>81</v>
      </c>
      <c r="C29" s="149">
        <v>13404</v>
      </c>
      <c r="D29" s="119"/>
      <c r="E29" s="122"/>
      <c r="F29" s="122"/>
    </row>
    <row r="30" spans="2:6" ht="15.75" x14ac:dyDescent="0.3">
      <c r="B30" s="129" t="s">
        <v>4</v>
      </c>
      <c r="C30" s="131">
        <v>709423</v>
      </c>
      <c r="D30" s="119"/>
      <c r="E30" s="122"/>
      <c r="F30" s="122"/>
    </row>
    <row r="31" spans="2:6" s="115" customFormat="1" ht="15.75" x14ac:dyDescent="0.3">
      <c r="B31" s="132" t="s">
        <v>6</v>
      </c>
      <c r="C31" s="133"/>
      <c r="D31" s="119"/>
      <c r="E31" s="124"/>
      <c r="F31" s="122"/>
    </row>
    <row r="32" spans="2:6" ht="15.75" x14ac:dyDescent="0.3">
      <c r="B32" s="132" t="s">
        <v>7</v>
      </c>
      <c r="C32" s="133"/>
      <c r="D32" s="119"/>
      <c r="E32" s="124"/>
      <c r="F32" s="122"/>
    </row>
    <row r="33" spans="2:6" ht="15.75" x14ac:dyDescent="0.3">
      <c r="B33" s="132" t="s">
        <v>8</v>
      </c>
      <c r="C33" s="133"/>
      <c r="D33" s="119"/>
      <c r="E33" s="124"/>
      <c r="F33" s="143"/>
    </row>
    <row r="34" spans="2:6" ht="15.75" x14ac:dyDescent="0.3">
      <c r="B34" s="139" t="s">
        <v>9</v>
      </c>
      <c r="C34" s="139" t="s">
        <v>10</v>
      </c>
      <c r="D34" s="139" t="s">
        <v>11</v>
      </c>
      <c r="E34" s="139" t="s">
        <v>12</v>
      </c>
      <c r="F34" s="139" t="s">
        <v>13</v>
      </c>
    </row>
    <row r="35" spans="2:6" x14ac:dyDescent="0.25">
      <c r="B35" s="136" t="s">
        <v>176</v>
      </c>
      <c r="C35" s="137" t="s">
        <v>177</v>
      </c>
      <c r="D35" s="136">
        <v>2</v>
      </c>
      <c r="E35" s="146">
        <v>2150000</v>
      </c>
      <c r="F35" s="147">
        <f>D35*E35</f>
        <v>4300000</v>
      </c>
    </row>
    <row r="36" spans="2:6" ht="15.75" x14ac:dyDescent="0.3">
      <c r="B36" s="139"/>
      <c r="C36" s="140"/>
      <c r="D36" s="134"/>
      <c r="E36" s="141" t="s">
        <v>14</v>
      </c>
      <c r="F36" s="142">
        <f>SUM(F35)</f>
        <v>4300000</v>
      </c>
    </row>
    <row r="38" spans="2:6" ht="15.75" thickBot="1" x14ac:dyDescent="0.3"/>
    <row r="39" spans="2:6" ht="15.75" thickBot="1" x14ac:dyDescent="0.3">
      <c r="B39" s="74"/>
      <c r="C39" s="75" t="s">
        <v>84</v>
      </c>
      <c r="D39" s="60"/>
      <c r="E39" s="61"/>
      <c r="F39" s="62"/>
    </row>
    <row r="40" spans="2:6" s="115" customFormat="1" ht="15.75" x14ac:dyDescent="0.3">
      <c r="B40" s="127" t="s">
        <v>0</v>
      </c>
      <c r="C40" s="218" t="s">
        <v>104</v>
      </c>
      <c r="D40" s="119"/>
      <c r="E40" s="159" t="s">
        <v>22</v>
      </c>
      <c r="F40" s="120"/>
    </row>
    <row r="41" spans="2:6" ht="15.75" x14ac:dyDescent="0.3">
      <c r="B41" s="129" t="s">
        <v>1</v>
      </c>
      <c r="C41" s="220" t="s">
        <v>100</v>
      </c>
      <c r="D41" s="121"/>
      <c r="E41" s="135"/>
      <c r="F41" s="122"/>
    </row>
    <row r="42" spans="2:6" ht="16.5" x14ac:dyDescent="0.3">
      <c r="B42" s="129" t="s">
        <v>2</v>
      </c>
      <c r="C42" s="131">
        <v>142987</v>
      </c>
      <c r="D42" s="123"/>
      <c r="E42" s="189" t="s">
        <v>131</v>
      </c>
      <c r="F42" s="122"/>
    </row>
    <row r="43" spans="2:6" ht="15.75" x14ac:dyDescent="0.3">
      <c r="B43" s="129" t="s">
        <v>3</v>
      </c>
      <c r="C43" s="131"/>
      <c r="D43" s="119"/>
      <c r="E43" s="144" t="s">
        <v>200</v>
      </c>
      <c r="F43" s="122"/>
    </row>
    <row r="44" spans="2:6" ht="15.75" x14ac:dyDescent="0.3">
      <c r="B44" s="148" t="s">
        <v>81</v>
      </c>
      <c r="C44" s="149">
        <v>13261</v>
      </c>
      <c r="D44" s="119"/>
      <c r="E44" s="122"/>
      <c r="F44" s="122"/>
    </row>
    <row r="45" spans="2:6" ht="15.75" x14ac:dyDescent="0.3">
      <c r="B45" s="129" t="s">
        <v>4</v>
      </c>
      <c r="C45" s="131" t="s">
        <v>182</v>
      </c>
      <c r="D45" s="119"/>
      <c r="E45" s="122"/>
      <c r="F45" s="122"/>
    </row>
    <row r="46" spans="2:6" s="115" customFormat="1" ht="15.75" x14ac:dyDescent="0.3">
      <c r="B46" s="132" t="s">
        <v>6</v>
      </c>
      <c r="C46" s="133" t="s">
        <v>182</v>
      </c>
      <c r="D46" s="119"/>
      <c r="E46" s="124"/>
      <c r="F46" s="122"/>
    </row>
    <row r="47" spans="2:6" s="115" customFormat="1" ht="15.75" x14ac:dyDescent="0.3">
      <c r="B47" s="132" t="s">
        <v>7</v>
      </c>
      <c r="C47" s="133"/>
      <c r="D47" s="119"/>
      <c r="E47" s="124"/>
      <c r="F47" s="122"/>
    </row>
    <row r="48" spans="2:6" s="115" customFormat="1" ht="15.75" x14ac:dyDescent="0.3">
      <c r="B48" s="132" t="s">
        <v>8</v>
      </c>
      <c r="C48" s="133"/>
      <c r="D48" s="119"/>
      <c r="E48" s="124"/>
      <c r="F48" s="143"/>
    </row>
    <row r="49" spans="2:6" s="115" customFormat="1" ht="15.75" x14ac:dyDescent="0.3">
      <c r="B49" s="139" t="s">
        <v>9</v>
      </c>
      <c r="C49" s="139" t="s">
        <v>10</v>
      </c>
      <c r="D49" s="139" t="s">
        <v>11</v>
      </c>
      <c r="E49" s="139" t="s">
        <v>12</v>
      </c>
      <c r="F49" s="139" t="s">
        <v>13</v>
      </c>
    </row>
    <row r="50" spans="2:6" ht="15.75" x14ac:dyDescent="0.3">
      <c r="B50" s="136">
        <v>3200000000</v>
      </c>
      <c r="C50" s="137" t="s">
        <v>183</v>
      </c>
      <c r="D50" s="136">
        <v>1</v>
      </c>
      <c r="E50" s="221">
        <v>318917</v>
      </c>
      <c r="F50" s="147">
        <f>D50*E50</f>
        <v>318917</v>
      </c>
    </row>
    <row r="51" spans="2:6" ht="15.75" x14ac:dyDescent="0.3">
      <c r="B51" s="139"/>
      <c r="C51" s="140"/>
      <c r="D51" s="134"/>
      <c r="E51" s="141" t="s">
        <v>14</v>
      </c>
      <c r="F51" s="142">
        <f>SUM(F50:F50)</f>
        <v>318917</v>
      </c>
    </row>
    <row r="52" spans="2:6" s="115" customFormat="1" x14ac:dyDescent="0.25">
      <c r="B52"/>
      <c r="C52"/>
      <c r="D52"/>
      <c r="E52"/>
      <c r="F52"/>
    </row>
    <row r="53" spans="2:6" ht="15.75" thickBot="1" x14ac:dyDescent="0.3"/>
    <row r="54" spans="2:6" ht="15.75" thickBot="1" x14ac:dyDescent="0.3">
      <c r="B54" s="74"/>
      <c r="C54" s="75" t="s">
        <v>85</v>
      </c>
      <c r="D54" s="60"/>
      <c r="E54" s="61"/>
      <c r="F54" s="62"/>
    </row>
    <row r="55" spans="2:6" ht="15.75" x14ac:dyDescent="0.3">
      <c r="B55" s="127" t="s">
        <v>0</v>
      </c>
      <c r="C55" s="222" t="s">
        <v>184</v>
      </c>
      <c r="D55" s="119"/>
      <c r="E55" s="159" t="s">
        <v>22</v>
      </c>
      <c r="F55" s="120"/>
    </row>
    <row r="56" spans="2:6" ht="15.75" x14ac:dyDescent="0.3">
      <c r="B56" s="129" t="s">
        <v>1</v>
      </c>
      <c r="C56" s="223" t="s">
        <v>180</v>
      </c>
      <c r="D56" s="121"/>
      <c r="E56" s="135"/>
      <c r="F56" s="122"/>
    </row>
    <row r="57" spans="2:6" ht="16.5" x14ac:dyDescent="0.3">
      <c r="B57" s="129" t="s">
        <v>2</v>
      </c>
      <c r="C57" s="131">
        <v>142985</v>
      </c>
      <c r="D57" s="123"/>
      <c r="E57" s="189" t="s">
        <v>131</v>
      </c>
      <c r="F57" s="122"/>
    </row>
    <row r="58" spans="2:6" ht="15.75" x14ac:dyDescent="0.3">
      <c r="B58" s="129" t="s">
        <v>3</v>
      </c>
      <c r="C58" s="131"/>
      <c r="D58" s="119"/>
      <c r="E58" s="144" t="s">
        <v>201</v>
      </c>
      <c r="F58" s="122"/>
    </row>
    <row r="59" spans="2:6" ht="15.75" x14ac:dyDescent="0.3">
      <c r="B59" s="148" t="s">
        <v>81</v>
      </c>
      <c r="C59" s="149">
        <v>13622</v>
      </c>
      <c r="D59" s="119"/>
      <c r="E59" s="122"/>
      <c r="F59" s="122"/>
    </row>
    <row r="60" spans="2:6" ht="15.75" x14ac:dyDescent="0.3">
      <c r="B60" s="129" t="s">
        <v>4</v>
      </c>
      <c r="C60" s="131" t="s">
        <v>182</v>
      </c>
      <c r="D60" s="119"/>
      <c r="E60" s="122"/>
      <c r="F60" s="122"/>
    </row>
    <row r="61" spans="2:6" s="115" customFormat="1" ht="15.75" x14ac:dyDescent="0.3">
      <c r="B61" s="132" t="s">
        <v>6</v>
      </c>
      <c r="C61" s="133" t="s">
        <v>182</v>
      </c>
      <c r="D61" s="119"/>
      <c r="E61" s="124"/>
      <c r="F61" s="122"/>
    </row>
    <row r="62" spans="2:6" ht="15.75" x14ac:dyDescent="0.3">
      <c r="B62" s="132" t="s">
        <v>7</v>
      </c>
      <c r="C62" s="133"/>
      <c r="D62" s="119"/>
      <c r="E62" s="124"/>
      <c r="F62" s="122"/>
    </row>
    <row r="63" spans="2:6" ht="15.75" x14ac:dyDescent="0.3">
      <c r="B63" s="132" t="s">
        <v>8</v>
      </c>
      <c r="C63" s="133"/>
      <c r="D63" s="119"/>
      <c r="E63" s="124"/>
      <c r="F63" s="143"/>
    </row>
    <row r="64" spans="2:6" ht="15.75" x14ac:dyDescent="0.3">
      <c r="B64" s="139" t="s">
        <v>9</v>
      </c>
      <c r="C64" s="139" t="s">
        <v>10</v>
      </c>
      <c r="D64" s="139" t="s">
        <v>11</v>
      </c>
      <c r="E64" s="139" t="s">
        <v>12</v>
      </c>
      <c r="F64" s="139" t="s">
        <v>13</v>
      </c>
    </row>
    <row r="65" spans="2:7" x14ac:dyDescent="0.25">
      <c r="B65" s="136">
        <v>3200000000</v>
      </c>
      <c r="C65" s="137" t="s">
        <v>183</v>
      </c>
      <c r="D65" s="136">
        <v>1</v>
      </c>
      <c r="E65" s="146">
        <v>99858</v>
      </c>
      <c r="F65" s="147">
        <f>D65*E65</f>
        <v>99858</v>
      </c>
    </row>
    <row r="66" spans="2:7" ht="15.75" x14ac:dyDescent="0.3">
      <c r="B66" s="145"/>
      <c r="C66" s="134" t="s">
        <v>187</v>
      </c>
      <c r="D66" s="134"/>
      <c r="E66" s="142"/>
      <c r="F66" s="142"/>
    </row>
    <row r="67" spans="2:7" ht="15.75" x14ac:dyDescent="0.3">
      <c r="B67" s="139"/>
      <c r="C67" s="140"/>
      <c r="D67" s="134"/>
      <c r="E67" s="141" t="s">
        <v>14</v>
      </c>
      <c r="F67" s="142">
        <f>SUM(F65:F66)</f>
        <v>99858</v>
      </c>
      <c r="G67" t="s">
        <v>199</v>
      </c>
    </row>
    <row r="69" spans="2:7" ht="15.75" thickBot="1" x14ac:dyDescent="0.3"/>
    <row r="70" spans="2:7" ht="15.75" thickBot="1" x14ac:dyDescent="0.3">
      <c r="B70" s="74"/>
      <c r="C70" s="75" t="s">
        <v>86</v>
      </c>
      <c r="D70" s="60"/>
      <c r="E70" s="61"/>
      <c r="F70" s="62"/>
    </row>
    <row r="71" spans="2:7" ht="15.75" x14ac:dyDescent="0.3">
      <c r="B71" s="127" t="s">
        <v>0</v>
      </c>
      <c r="C71" s="224" t="s">
        <v>185</v>
      </c>
      <c r="D71" s="119"/>
      <c r="E71" s="159" t="s">
        <v>22</v>
      </c>
      <c r="F71" s="120"/>
    </row>
    <row r="72" spans="2:7" ht="15.75" x14ac:dyDescent="0.3">
      <c r="B72" s="129" t="s">
        <v>1</v>
      </c>
      <c r="C72" s="225" t="s">
        <v>186</v>
      </c>
      <c r="D72" s="121"/>
      <c r="E72" s="135"/>
      <c r="F72" s="122"/>
    </row>
    <row r="73" spans="2:7" ht="16.5" x14ac:dyDescent="0.3">
      <c r="B73" s="129" t="s">
        <v>2</v>
      </c>
      <c r="C73" s="131">
        <v>142984</v>
      </c>
      <c r="D73" s="123"/>
      <c r="E73" s="189" t="s">
        <v>131</v>
      </c>
      <c r="F73" s="122"/>
    </row>
    <row r="74" spans="2:7" ht="15.75" x14ac:dyDescent="0.3">
      <c r="B74" s="129" t="s">
        <v>3</v>
      </c>
      <c r="C74" s="131"/>
      <c r="D74" s="119"/>
      <c r="E74" s="144" t="s">
        <v>202</v>
      </c>
      <c r="F74" s="122"/>
    </row>
    <row r="75" spans="2:7" ht="15.75" x14ac:dyDescent="0.3">
      <c r="B75" s="148" t="s">
        <v>81</v>
      </c>
      <c r="C75" s="149">
        <v>13623</v>
      </c>
      <c r="D75" s="119"/>
      <c r="E75" s="122"/>
      <c r="F75" s="122"/>
    </row>
    <row r="76" spans="2:7" ht="15.75" x14ac:dyDescent="0.3">
      <c r="B76" s="129" t="s">
        <v>4</v>
      </c>
      <c r="C76" s="131" t="s">
        <v>182</v>
      </c>
      <c r="D76" s="119"/>
      <c r="E76" s="122"/>
      <c r="F76" s="122"/>
    </row>
    <row r="77" spans="2:7" s="115" customFormat="1" ht="15.75" x14ac:dyDescent="0.3">
      <c r="B77" s="132" t="s">
        <v>6</v>
      </c>
      <c r="C77" s="133" t="s">
        <v>182</v>
      </c>
      <c r="D77" s="119"/>
      <c r="E77" s="124"/>
      <c r="F77" s="122"/>
    </row>
    <row r="78" spans="2:7" ht="15.75" x14ac:dyDescent="0.3">
      <c r="B78" s="132" t="s">
        <v>7</v>
      </c>
      <c r="C78" s="133"/>
      <c r="D78" s="119"/>
      <c r="E78" s="124"/>
      <c r="F78" s="122"/>
    </row>
    <row r="79" spans="2:7" ht="15.75" x14ac:dyDescent="0.3">
      <c r="B79" s="132" t="s">
        <v>8</v>
      </c>
      <c r="C79" s="133"/>
      <c r="D79" s="119"/>
      <c r="E79" s="124"/>
      <c r="F79" s="143"/>
    </row>
    <row r="80" spans="2:7" ht="15.75" x14ac:dyDescent="0.3">
      <c r="B80" s="139" t="s">
        <v>9</v>
      </c>
      <c r="C80" s="139" t="s">
        <v>10</v>
      </c>
      <c r="D80" s="139" t="s">
        <v>11</v>
      </c>
      <c r="E80" s="139" t="s">
        <v>12</v>
      </c>
      <c r="F80" s="139" t="s">
        <v>13</v>
      </c>
    </row>
    <row r="81" spans="2:6" x14ac:dyDescent="0.25">
      <c r="B81" s="226">
        <v>3200000000</v>
      </c>
      <c r="C81" s="137" t="s">
        <v>183</v>
      </c>
      <c r="D81" s="136">
        <v>1</v>
      </c>
      <c r="E81" s="146">
        <v>160000</v>
      </c>
      <c r="F81" s="147">
        <f>D81*E81</f>
        <v>160000</v>
      </c>
    </row>
    <row r="82" spans="2:6" ht="15.75" x14ac:dyDescent="0.3">
      <c r="B82" s="139"/>
      <c r="C82" s="140"/>
      <c r="D82" s="134"/>
      <c r="E82" s="141" t="s">
        <v>14</v>
      </c>
      <c r="F82" s="142">
        <f>SUM(F81)</f>
        <v>160000</v>
      </c>
    </row>
    <row r="85" spans="2:6" x14ac:dyDescent="0.25">
      <c r="E85" s="81" t="s">
        <v>76</v>
      </c>
      <c r="F85" s="55">
        <f>F82+F67+F51+F36+F22</f>
        <v>7880775</v>
      </c>
    </row>
  </sheetData>
  <pageMargins left="0.7" right="0.7" top="0.75" bottom="0.75" header="0.3" footer="0.3"/>
  <pageSetup paperSize="9" scale="57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9"/>
  <sheetViews>
    <sheetView workbookViewId="0">
      <selection activeCell="F50" sqref="F50"/>
    </sheetView>
  </sheetViews>
  <sheetFormatPr baseColWidth="10" defaultRowHeight="15" x14ac:dyDescent="0.25"/>
  <cols>
    <col min="2" max="2" width="34.7109375" customWidth="1"/>
    <col min="3" max="3" width="36.140625" customWidth="1"/>
    <col min="4" max="4" width="12.5703125" customWidth="1"/>
    <col min="5" max="5" width="13.85546875" customWidth="1"/>
    <col min="6" max="6" width="13.140625" customWidth="1"/>
  </cols>
  <sheetData>
    <row r="2" spans="2:6" ht="15.75" thickBot="1" x14ac:dyDescent="0.3"/>
    <row r="3" spans="2:6" ht="15.75" thickBot="1" x14ac:dyDescent="0.3">
      <c r="B3" s="125"/>
      <c r="C3" s="126" t="s">
        <v>217</v>
      </c>
      <c r="D3" s="116"/>
      <c r="E3" s="117"/>
      <c r="F3" s="118"/>
    </row>
    <row r="4" spans="2:6" ht="15.75" x14ac:dyDescent="0.3">
      <c r="B4" s="217" t="s">
        <v>0</v>
      </c>
      <c r="C4" s="224" t="s">
        <v>206</v>
      </c>
      <c r="D4" s="175"/>
      <c r="E4" s="230" t="s">
        <v>22</v>
      </c>
      <c r="F4" s="120"/>
    </row>
    <row r="5" spans="2:6" ht="15.75" x14ac:dyDescent="0.3">
      <c r="B5" s="219" t="s">
        <v>1</v>
      </c>
      <c r="C5" s="225" t="s">
        <v>207</v>
      </c>
      <c r="D5" s="176"/>
      <c r="E5" s="188"/>
      <c r="F5" s="177"/>
    </row>
    <row r="6" spans="2:6" ht="16.5" x14ac:dyDescent="0.3">
      <c r="B6" s="219" t="s">
        <v>2</v>
      </c>
      <c r="C6" s="184">
        <v>143552</v>
      </c>
      <c r="D6" s="178"/>
      <c r="E6" s="189" t="s">
        <v>131</v>
      </c>
      <c r="F6" s="177"/>
    </row>
    <row r="7" spans="2:6" ht="15.75" x14ac:dyDescent="0.3">
      <c r="B7" s="219" t="s">
        <v>3</v>
      </c>
      <c r="C7" s="184"/>
      <c r="D7" s="175"/>
      <c r="E7" s="195" t="s">
        <v>211</v>
      </c>
      <c r="F7" s="177"/>
    </row>
    <row r="8" spans="2:6" ht="15.75" x14ac:dyDescent="0.3">
      <c r="B8" s="148" t="s">
        <v>81</v>
      </c>
      <c r="C8" s="149">
        <v>13959</v>
      </c>
      <c r="D8" s="175"/>
      <c r="E8" s="177"/>
      <c r="F8" s="177"/>
    </row>
    <row r="9" spans="2:6" ht="15.75" x14ac:dyDescent="0.3">
      <c r="B9" s="219" t="s">
        <v>4</v>
      </c>
      <c r="C9" s="184" t="s">
        <v>208</v>
      </c>
      <c r="D9" s="175"/>
      <c r="E9" s="177"/>
      <c r="F9" s="177"/>
    </row>
    <row r="10" spans="2:6" ht="15.75" x14ac:dyDescent="0.3">
      <c r="B10" s="185" t="s">
        <v>6</v>
      </c>
      <c r="C10" s="186"/>
      <c r="D10" s="175"/>
      <c r="E10" s="179"/>
      <c r="F10" s="177"/>
    </row>
    <row r="11" spans="2:6" ht="15.75" x14ac:dyDescent="0.3">
      <c r="B11" s="185" t="s">
        <v>7</v>
      </c>
      <c r="C11" s="186"/>
      <c r="D11" s="175"/>
      <c r="E11" s="179"/>
      <c r="F11" s="177"/>
    </row>
    <row r="12" spans="2:6" ht="15.75" x14ac:dyDescent="0.3">
      <c r="B12" s="185" t="s">
        <v>8</v>
      </c>
      <c r="C12" s="186"/>
      <c r="D12" s="175"/>
      <c r="E12" s="179"/>
      <c r="F12" s="194"/>
    </row>
    <row r="13" spans="2:6" ht="15.75" x14ac:dyDescent="0.3">
      <c r="B13" s="190" t="s">
        <v>9</v>
      </c>
      <c r="C13" s="190" t="s">
        <v>10</v>
      </c>
      <c r="D13" s="190" t="s">
        <v>11</v>
      </c>
      <c r="E13" s="190" t="s">
        <v>12</v>
      </c>
      <c r="F13" s="190" t="s">
        <v>13</v>
      </c>
    </row>
    <row r="14" spans="2:6" ht="15.75" x14ac:dyDescent="0.3">
      <c r="B14" s="226" t="s">
        <v>209</v>
      </c>
      <c r="C14" s="137" t="s">
        <v>210</v>
      </c>
      <c r="D14" s="226">
        <v>1</v>
      </c>
      <c r="E14" s="221">
        <v>2125000</v>
      </c>
      <c r="F14" s="147">
        <f>D14*E14</f>
        <v>2125000</v>
      </c>
    </row>
    <row r="15" spans="2:6" ht="15.75" x14ac:dyDescent="0.3">
      <c r="B15" s="190"/>
      <c r="C15" s="191"/>
      <c r="D15" s="187"/>
      <c r="E15" s="192" t="s">
        <v>14</v>
      </c>
      <c r="F15" s="193">
        <f>SUM(F14:F14)</f>
        <v>2125000</v>
      </c>
    </row>
    <row r="16" spans="2:6" x14ac:dyDescent="0.25">
      <c r="B16" s="115"/>
      <c r="C16" s="115"/>
      <c r="D16" s="115"/>
      <c r="E16" s="115"/>
      <c r="F16" s="115"/>
    </row>
    <row r="17" spans="2:6" ht="15.75" thickBot="1" x14ac:dyDescent="0.3">
      <c r="B17" s="115"/>
      <c r="C17" s="115"/>
      <c r="D17" s="115"/>
      <c r="E17" s="115"/>
      <c r="F17" s="115"/>
    </row>
    <row r="18" spans="2:6" ht="15.75" thickBot="1" x14ac:dyDescent="0.3">
      <c r="B18" s="125"/>
      <c r="C18" s="126" t="s">
        <v>218</v>
      </c>
      <c r="D18" s="116"/>
      <c r="E18" s="117"/>
      <c r="F18" s="118"/>
    </row>
    <row r="19" spans="2:6" ht="15.75" x14ac:dyDescent="0.3">
      <c r="B19" s="217" t="s">
        <v>0</v>
      </c>
      <c r="C19" s="224" t="s">
        <v>212</v>
      </c>
      <c r="D19" s="175"/>
      <c r="E19" s="230" t="s">
        <v>22</v>
      </c>
      <c r="F19" s="120"/>
    </row>
    <row r="20" spans="2:6" ht="15.75" x14ac:dyDescent="0.3">
      <c r="B20" s="219" t="s">
        <v>1</v>
      </c>
      <c r="C20" s="225" t="s">
        <v>213</v>
      </c>
      <c r="D20" s="176"/>
      <c r="E20" s="188"/>
      <c r="F20" s="177"/>
    </row>
    <row r="21" spans="2:6" ht="16.5" x14ac:dyDescent="0.3">
      <c r="B21" s="219" t="s">
        <v>2</v>
      </c>
      <c r="C21" s="184">
        <v>142855</v>
      </c>
      <c r="D21" s="178"/>
      <c r="E21" s="189" t="s">
        <v>131</v>
      </c>
      <c r="F21" s="177"/>
    </row>
    <row r="22" spans="2:6" ht="15.75" x14ac:dyDescent="0.3">
      <c r="B22" s="219" t="s">
        <v>3</v>
      </c>
      <c r="C22" s="184"/>
      <c r="D22" s="175"/>
      <c r="E22" s="195" t="s">
        <v>214</v>
      </c>
      <c r="F22" s="177"/>
    </row>
    <row r="23" spans="2:6" ht="15.75" x14ac:dyDescent="0.3">
      <c r="B23" s="148" t="s">
        <v>81</v>
      </c>
      <c r="C23" s="149">
        <v>13537</v>
      </c>
      <c r="D23" s="175"/>
      <c r="E23" s="177"/>
      <c r="F23" s="177"/>
    </row>
    <row r="24" spans="2:6" ht="15.75" x14ac:dyDescent="0.3">
      <c r="B24" s="219" t="s">
        <v>4</v>
      </c>
      <c r="C24" s="184"/>
      <c r="D24" s="175"/>
      <c r="E24" s="177"/>
      <c r="F24" s="177"/>
    </row>
    <row r="25" spans="2:6" ht="15.75" x14ac:dyDescent="0.3">
      <c r="B25" s="185" t="s">
        <v>6</v>
      </c>
      <c r="C25" s="186"/>
      <c r="D25" s="175"/>
      <c r="E25" s="179"/>
      <c r="F25" s="177"/>
    </row>
    <row r="26" spans="2:6" ht="15.75" x14ac:dyDescent="0.3">
      <c r="B26" s="185" t="s">
        <v>7</v>
      </c>
      <c r="C26" s="186"/>
      <c r="D26" s="175"/>
      <c r="E26" s="179"/>
      <c r="F26" s="177"/>
    </row>
    <row r="27" spans="2:6" ht="15.75" x14ac:dyDescent="0.3">
      <c r="B27" s="185" t="s">
        <v>8</v>
      </c>
      <c r="C27" s="186"/>
      <c r="D27" s="175"/>
      <c r="E27" s="179"/>
      <c r="F27" s="194"/>
    </row>
    <row r="28" spans="2:6" ht="15.75" x14ac:dyDescent="0.3">
      <c r="B28" s="190" t="s">
        <v>9</v>
      </c>
      <c r="C28" s="190" t="s">
        <v>10</v>
      </c>
      <c r="D28" s="190" t="s">
        <v>11</v>
      </c>
      <c r="E28" s="190" t="s">
        <v>12</v>
      </c>
      <c r="F28" s="190" t="s">
        <v>13</v>
      </c>
    </row>
    <row r="29" spans="2:6" x14ac:dyDescent="0.25">
      <c r="B29" s="226">
        <v>555012</v>
      </c>
      <c r="C29" s="137" t="s">
        <v>215</v>
      </c>
      <c r="D29" s="226">
        <v>1</v>
      </c>
      <c r="E29" s="146">
        <v>1879000</v>
      </c>
      <c r="F29" s="147">
        <f>D29*E29</f>
        <v>1879000</v>
      </c>
    </row>
    <row r="30" spans="2:6" ht="15.75" x14ac:dyDescent="0.3">
      <c r="B30" s="145">
        <v>272051</v>
      </c>
      <c r="C30" s="187" t="s">
        <v>216</v>
      </c>
      <c r="D30" s="187">
        <v>1</v>
      </c>
      <c r="E30" s="193">
        <v>206000</v>
      </c>
      <c r="F30" s="193">
        <f>D30*E30</f>
        <v>206000</v>
      </c>
    </row>
    <row r="31" spans="2:6" ht="15.75" x14ac:dyDescent="0.3">
      <c r="B31" s="190"/>
      <c r="C31" s="191"/>
      <c r="D31" s="187"/>
      <c r="E31" s="192" t="s">
        <v>14</v>
      </c>
      <c r="F31" s="193">
        <f>SUM(F29:F30)</f>
        <v>2085000</v>
      </c>
    </row>
    <row r="32" spans="2:6" x14ac:dyDescent="0.25">
      <c r="B32" s="115"/>
      <c r="C32" s="115"/>
      <c r="D32" s="115"/>
      <c r="E32" s="115"/>
      <c r="F32" s="115"/>
    </row>
    <row r="33" spans="2:6" ht="15.75" thickBot="1" x14ac:dyDescent="0.3">
      <c r="B33" s="115"/>
      <c r="C33" s="115"/>
      <c r="D33" s="115"/>
      <c r="E33" s="115"/>
      <c r="F33" s="115"/>
    </row>
    <row r="34" spans="2:6" ht="15.75" thickBot="1" x14ac:dyDescent="0.3">
      <c r="B34" s="125"/>
      <c r="C34" s="126" t="s">
        <v>219</v>
      </c>
      <c r="D34" s="116"/>
      <c r="E34" s="117"/>
      <c r="F34" s="118"/>
    </row>
    <row r="35" spans="2:6" ht="15.75" x14ac:dyDescent="0.3">
      <c r="B35" s="217" t="s">
        <v>0</v>
      </c>
      <c r="C35" s="224"/>
      <c r="D35" s="175"/>
      <c r="E35" s="230" t="s">
        <v>22</v>
      </c>
      <c r="F35" s="120"/>
    </row>
    <row r="36" spans="2:6" ht="15.75" x14ac:dyDescent="0.3">
      <c r="B36" s="219" t="s">
        <v>1</v>
      </c>
      <c r="C36" s="225"/>
      <c r="D36" s="176"/>
      <c r="E36" s="188"/>
      <c r="F36" s="177"/>
    </row>
    <row r="37" spans="2:6" ht="16.5" x14ac:dyDescent="0.3">
      <c r="B37" s="219" t="s">
        <v>2</v>
      </c>
      <c r="C37" s="184"/>
      <c r="D37" s="178"/>
      <c r="E37" s="189" t="s">
        <v>131</v>
      </c>
      <c r="F37" s="177"/>
    </row>
    <row r="38" spans="2:6" ht="15.75" x14ac:dyDescent="0.3">
      <c r="B38" s="219" t="s">
        <v>3</v>
      </c>
      <c r="C38" s="184"/>
      <c r="D38" s="175"/>
      <c r="E38" s="195"/>
      <c r="F38" s="177"/>
    </row>
    <row r="39" spans="2:6" ht="15.75" x14ac:dyDescent="0.3">
      <c r="B39" s="148" t="s">
        <v>81</v>
      </c>
      <c r="C39" s="149"/>
      <c r="D39" s="175"/>
      <c r="E39" s="177"/>
      <c r="F39" s="177"/>
    </row>
    <row r="40" spans="2:6" ht="15.75" x14ac:dyDescent="0.3">
      <c r="B40" s="219" t="s">
        <v>4</v>
      </c>
      <c r="C40" s="184"/>
      <c r="D40" s="175"/>
      <c r="E40" s="177"/>
      <c r="F40" s="177"/>
    </row>
    <row r="41" spans="2:6" ht="15.75" x14ac:dyDescent="0.3">
      <c r="B41" s="185" t="s">
        <v>6</v>
      </c>
      <c r="C41" s="186"/>
      <c r="D41" s="175"/>
      <c r="E41" s="179"/>
      <c r="F41" s="177"/>
    </row>
    <row r="42" spans="2:6" ht="15.75" x14ac:dyDescent="0.3">
      <c r="B42" s="185" t="s">
        <v>7</v>
      </c>
      <c r="C42" s="186"/>
      <c r="D42" s="175"/>
      <c r="E42" s="179"/>
      <c r="F42" s="177"/>
    </row>
    <row r="43" spans="2:6" ht="15.75" x14ac:dyDescent="0.3">
      <c r="B43" s="185" t="s">
        <v>8</v>
      </c>
      <c r="C43" s="186"/>
      <c r="D43" s="175"/>
      <c r="E43" s="179"/>
      <c r="F43" s="194"/>
    </row>
    <row r="44" spans="2:6" ht="15.75" x14ac:dyDescent="0.3">
      <c r="B44" s="190" t="s">
        <v>9</v>
      </c>
      <c r="C44" s="190" t="s">
        <v>10</v>
      </c>
      <c r="D44" s="190" t="s">
        <v>11</v>
      </c>
      <c r="E44" s="190" t="s">
        <v>12</v>
      </c>
      <c r="F44" s="190" t="s">
        <v>13</v>
      </c>
    </row>
    <row r="45" spans="2:6" x14ac:dyDescent="0.25">
      <c r="B45" s="226"/>
      <c r="C45" s="137"/>
      <c r="D45" s="226"/>
      <c r="E45" s="146"/>
      <c r="F45" s="147"/>
    </row>
    <row r="46" spans="2:6" ht="15.75" x14ac:dyDescent="0.3">
      <c r="B46" s="190"/>
      <c r="C46" s="191"/>
      <c r="D46" s="187"/>
      <c r="E46" s="192" t="s">
        <v>14</v>
      </c>
      <c r="F46" s="193">
        <f>SUM(F45)</f>
        <v>0</v>
      </c>
    </row>
    <row r="47" spans="2:6" x14ac:dyDescent="0.25">
      <c r="B47" s="115"/>
      <c r="C47" s="115"/>
      <c r="D47" s="115"/>
      <c r="E47" s="115"/>
      <c r="F47" s="115"/>
    </row>
    <row r="48" spans="2:6" x14ac:dyDescent="0.25">
      <c r="B48" s="115"/>
      <c r="C48" s="115"/>
      <c r="D48" s="115"/>
      <c r="E48" s="115"/>
      <c r="F48" s="115"/>
    </row>
    <row r="49" spans="2:6" x14ac:dyDescent="0.25">
      <c r="B49" s="115"/>
      <c r="C49" s="115"/>
      <c r="D49" s="115"/>
      <c r="E49" s="81" t="s">
        <v>76</v>
      </c>
      <c r="F49" s="55">
        <f>F31+F15</f>
        <v>4210000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tabSelected="1" zoomScale="90" zoomScaleNormal="90" workbookViewId="0">
      <selection activeCell="J24" sqref="J24"/>
    </sheetView>
  </sheetViews>
  <sheetFormatPr baseColWidth="10" defaultRowHeight="15" x14ac:dyDescent="0.25"/>
  <cols>
    <col min="1" max="1" width="4.7109375" customWidth="1"/>
    <col min="2" max="2" width="30.7109375" customWidth="1"/>
    <col min="3" max="3" width="14.7109375" style="163" customWidth="1"/>
    <col min="4" max="4" width="10.7109375" style="163" customWidth="1"/>
    <col min="5" max="5" width="12.7109375" style="209" customWidth="1"/>
    <col min="6" max="8" width="17.7109375" customWidth="1"/>
    <col min="9" max="9" width="16.7109375" style="215" customWidth="1"/>
    <col min="10" max="10" width="16.7109375" style="229" customWidth="1"/>
    <col min="11" max="11" width="18.5703125" customWidth="1"/>
  </cols>
  <sheetData>
    <row r="2" spans="1:11" x14ac:dyDescent="0.25">
      <c r="K2" s="200"/>
    </row>
    <row r="3" spans="1:11" x14ac:dyDescent="0.25">
      <c r="B3" s="153" t="s">
        <v>87</v>
      </c>
      <c r="C3" s="160" t="s">
        <v>88</v>
      </c>
      <c r="D3" s="160" t="s">
        <v>121</v>
      </c>
      <c r="E3" s="205" t="s">
        <v>136</v>
      </c>
      <c r="F3" s="153" t="s">
        <v>97</v>
      </c>
      <c r="G3" s="153" t="s">
        <v>99</v>
      </c>
      <c r="H3" s="153" t="s">
        <v>98</v>
      </c>
      <c r="I3" s="153" t="s">
        <v>89</v>
      </c>
      <c r="J3" s="153" t="s">
        <v>203</v>
      </c>
      <c r="K3" s="200"/>
    </row>
    <row r="4" spans="1:11" x14ac:dyDescent="0.25">
      <c r="A4" s="114">
        <v>1</v>
      </c>
      <c r="B4" s="164" t="s">
        <v>18</v>
      </c>
      <c r="C4" s="165">
        <v>498472</v>
      </c>
      <c r="D4" s="165" t="s">
        <v>122</v>
      </c>
      <c r="E4" s="206">
        <v>7207</v>
      </c>
      <c r="F4" s="166">
        <v>121760</v>
      </c>
      <c r="G4" s="166"/>
      <c r="H4" s="166"/>
      <c r="I4" s="213"/>
      <c r="J4" s="227"/>
      <c r="K4" s="200"/>
    </row>
    <row r="5" spans="1:11" x14ac:dyDescent="0.25">
      <c r="A5" s="114">
        <v>2</v>
      </c>
      <c r="B5" s="164" t="s">
        <v>100</v>
      </c>
      <c r="C5" s="165">
        <v>242800</v>
      </c>
      <c r="D5" s="165" t="s">
        <v>123</v>
      </c>
      <c r="E5" s="206"/>
      <c r="F5" s="166">
        <v>16429</v>
      </c>
      <c r="G5" s="166">
        <v>13400</v>
      </c>
      <c r="H5" s="166">
        <v>142505</v>
      </c>
      <c r="I5" s="213">
        <v>13126</v>
      </c>
      <c r="J5" s="227" t="s">
        <v>204</v>
      </c>
      <c r="K5" s="201"/>
    </row>
    <row r="6" spans="1:11" x14ac:dyDescent="0.25">
      <c r="A6" s="114">
        <v>3</v>
      </c>
      <c r="B6" s="164" t="s">
        <v>101</v>
      </c>
      <c r="C6" s="165">
        <v>885000</v>
      </c>
      <c r="D6" s="165" t="s">
        <v>123</v>
      </c>
      <c r="E6" s="206">
        <v>7076</v>
      </c>
      <c r="F6" s="166" t="s">
        <v>102</v>
      </c>
      <c r="G6" s="166">
        <v>13493</v>
      </c>
      <c r="H6" s="166">
        <v>142659</v>
      </c>
      <c r="I6" s="213">
        <v>13265</v>
      </c>
      <c r="J6" s="227" t="s">
        <v>205</v>
      </c>
      <c r="K6" s="200"/>
    </row>
    <row r="7" spans="1:11" x14ac:dyDescent="0.25">
      <c r="A7" s="114">
        <v>4</v>
      </c>
      <c r="B7" s="167" t="s">
        <v>103</v>
      </c>
      <c r="C7" s="161">
        <v>150000</v>
      </c>
      <c r="D7" s="161" t="s">
        <v>123</v>
      </c>
      <c r="E7" s="207">
        <v>7057</v>
      </c>
      <c r="F7" s="166">
        <v>584</v>
      </c>
      <c r="G7" s="166">
        <v>13032</v>
      </c>
      <c r="H7" s="166">
        <v>141867</v>
      </c>
      <c r="I7" s="213">
        <v>12830</v>
      </c>
      <c r="J7" s="227" t="s">
        <v>204</v>
      </c>
      <c r="K7" s="201"/>
    </row>
    <row r="8" spans="1:11" x14ac:dyDescent="0.25">
      <c r="A8" s="114">
        <v>5</v>
      </c>
      <c r="B8" s="167" t="s">
        <v>103</v>
      </c>
      <c r="C8" s="161">
        <v>250000</v>
      </c>
      <c r="D8" s="161" t="s">
        <v>123</v>
      </c>
      <c r="E8" s="207">
        <v>7058</v>
      </c>
      <c r="F8" s="166">
        <v>610</v>
      </c>
      <c r="G8" s="166">
        <v>13033</v>
      </c>
      <c r="H8" s="166">
        <v>141868</v>
      </c>
      <c r="I8" s="214">
        <v>12831</v>
      </c>
      <c r="J8" s="228" t="s">
        <v>204</v>
      </c>
      <c r="K8" s="200"/>
    </row>
    <row r="9" spans="1:11" x14ac:dyDescent="0.25">
      <c r="A9" s="114">
        <v>6</v>
      </c>
      <c r="B9" s="167" t="s">
        <v>18</v>
      </c>
      <c r="C9" s="161">
        <v>19725</v>
      </c>
      <c r="D9" s="161" t="s">
        <v>123</v>
      </c>
      <c r="E9" s="207">
        <v>7197</v>
      </c>
      <c r="F9" s="166">
        <v>118933</v>
      </c>
      <c r="G9" s="166">
        <v>13403</v>
      </c>
      <c r="H9" s="166">
        <v>142503</v>
      </c>
      <c r="I9" s="214">
        <v>13124</v>
      </c>
      <c r="J9" s="228" t="s">
        <v>204</v>
      </c>
      <c r="K9" s="203"/>
    </row>
    <row r="10" spans="1:11" x14ac:dyDescent="0.25">
      <c r="A10" s="114">
        <v>7</v>
      </c>
      <c r="B10" s="167" t="s">
        <v>103</v>
      </c>
      <c r="C10" s="161">
        <v>170000</v>
      </c>
      <c r="D10" s="161" t="s">
        <v>123</v>
      </c>
      <c r="E10" s="207"/>
      <c r="F10" s="166"/>
      <c r="G10" s="166">
        <v>12479</v>
      </c>
      <c r="H10" s="166">
        <v>141151</v>
      </c>
      <c r="I10" s="214">
        <v>12620</v>
      </c>
      <c r="J10" s="228" t="s">
        <v>204</v>
      </c>
      <c r="K10" s="200" t="s">
        <v>126</v>
      </c>
    </row>
    <row r="11" spans="1:11" x14ac:dyDescent="0.25">
      <c r="A11" s="114">
        <v>8</v>
      </c>
      <c r="B11" s="167" t="s">
        <v>18</v>
      </c>
      <c r="C11" s="161">
        <v>1739300</v>
      </c>
      <c r="D11" s="161" t="s">
        <v>123</v>
      </c>
      <c r="E11" s="207">
        <v>7208</v>
      </c>
      <c r="F11" s="166">
        <v>121769</v>
      </c>
      <c r="G11" s="166">
        <v>13946</v>
      </c>
      <c r="H11" s="166">
        <v>143393</v>
      </c>
      <c r="I11" s="214">
        <v>13924</v>
      </c>
      <c r="J11" s="228"/>
      <c r="K11" s="200"/>
    </row>
    <row r="12" spans="1:11" s="115" customFormat="1" x14ac:dyDescent="0.25">
      <c r="A12" s="114">
        <v>9</v>
      </c>
      <c r="B12" s="167" t="s">
        <v>18</v>
      </c>
      <c r="C12" s="161">
        <v>890000</v>
      </c>
      <c r="D12" s="161" t="s">
        <v>123</v>
      </c>
      <c r="E12" s="207">
        <v>7195</v>
      </c>
      <c r="F12" s="166">
        <v>118931</v>
      </c>
      <c r="G12" s="166">
        <v>13503</v>
      </c>
      <c r="H12" s="166">
        <v>142662</v>
      </c>
      <c r="I12" s="214">
        <v>13263</v>
      </c>
      <c r="J12" s="228" t="s">
        <v>204</v>
      </c>
      <c r="K12" s="203"/>
    </row>
    <row r="13" spans="1:11" s="115" customFormat="1" x14ac:dyDescent="0.25">
      <c r="A13" s="114">
        <v>10</v>
      </c>
      <c r="B13" s="167" t="s">
        <v>18</v>
      </c>
      <c r="C13" s="161">
        <v>73941</v>
      </c>
      <c r="D13" s="161" t="s">
        <v>123</v>
      </c>
      <c r="E13" s="207">
        <v>7200</v>
      </c>
      <c r="F13" s="166">
        <v>118930</v>
      </c>
      <c r="G13" s="166">
        <v>13504</v>
      </c>
      <c r="H13" s="166">
        <v>142661</v>
      </c>
      <c r="I13" s="214">
        <v>13264</v>
      </c>
      <c r="J13" s="228" t="s">
        <v>204</v>
      </c>
      <c r="K13" s="200"/>
    </row>
    <row r="14" spans="1:11" s="115" customFormat="1" x14ac:dyDescent="0.25">
      <c r="A14" s="114">
        <v>11</v>
      </c>
      <c r="B14" s="167" t="s">
        <v>132</v>
      </c>
      <c r="C14" s="161">
        <v>99084</v>
      </c>
      <c r="D14" s="161" t="s">
        <v>123</v>
      </c>
      <c r="E14" s="207">
        <v>7350</v>
      </c>
      <c r="F14" s="166" t="s">
        <v>133</v>
      </c>
      <c r="G14" s="166">
        <v>13947</v>
      </c>
      <c r="H14" s="166">
        <v>143394</v>
      </c>
      <c r="I14" s="214">
        <v>13925</v>
      </c>
      <c r="J14" s="228"/>
      <c r="K14" s="200"/>
    </row>
    <row r="15" spans="1:11" s="115" customFormat="1" x14ac:dyDescent="0.25">
      <c r="A15" s="114">
        <v>12</v>
      </c>
      <c r="B15" s="167" t="s">
        <v>134</v>
      </c>
      <c r="C15" s="161">
        <v>250000</v>
      </c>
      <c r="D15" s="161" t="s">
        <v>123</v>
      </c>
      <c r="E15" s="207">
        <v>7122</v>
      </c>
      <c r="F15" s="166">
        <v>4520131613</v>
      </c>
      <c r="G15" s="166">
        <v>13505</v>
      </c>
      <c r="H15" s="166">
        <v>142660</v>
      </c>
      <c r="I15" s="214">
        <v>13261</v>
      </c>
      <c r="J15" s="228"/>
      <c r="K15" s="200"/>
    </row>
    <row r="16" spans="1:11" s="115" customFormat="1" x14ac:dyDescent="0.25">
      <c r="A16" s="114">
        <v>13</v>
      </c>
      <c r="B16" s="167" t="s">
        <v>135</v>
      </c>
      <c r="C16" s="161">
        <v>250000</v>
      </c>
      <c r="D16" s="161" t="s">
        <v>123</v>
      </c>
      <c r="E16" s="207">
        <v>7185</v>
      </c>
      <c r="F16" s="166">
        <v>1715</v>
      </c>
      <c r="G16" s="166">
        <v>13506</v>
      </c>
      <c r="H16" s="166">
        <v>142654</v>
      </c>
      <c r="I16" s="214">
        <v>13260</v>
      </c>
      <c r="J16" s="228" t="s">
        <v>204</v>
      </c>
      <c r="K16" s="200"/>
    </row>
    <row r="17" spans="1:11" s="115" customFormat="1" x14ac:dyDescent="0.25">
      <c r="A17" s="114">
        <v>14</v>
      </c>
      <c r="B17" s="167" t="s">
        <v>134</v>
      </c>
      <c r="C17" s="161">
        <v>147882</v>
      </c>
      <c r="D17" s="161" t="s">
        <v>123</v>
      </c>
      <c r="E17" s="207">
        <v>7121</v>
      </c>
      <c r="F17" s="166">
        <v>4520132056</v>
      </c>
      <c r="G17" s="166">
        <v>13507</v>
      </c>
      <c r="H17" s="166">
        <v>142688</v>
      </c>
      <c r="I17" s="214">
        <v>13262</v>
      </c>
      <c r="J17" s="228"/>
      <c r="K17" s="200"/>
    </row>
    <row r="18" spans="1:11" s="115" customFormat="1" x14ac:dyDescent="0.25">
      <c r="A18" s="114">
        <v>15</v>
      </c>
      <c r="B18" s="167" t="s">
        <v>151</v>
      </c>
      <c r="C18" s="161">
        <v>16663200</v>
      </c>
      <c r="D18" s="161" t="s">
        <v>123</v>
      </c>
      <c r="E18" s="207" t="s">
        <v>150</v>
      </c>
      <c r="F18" s="166">
        <v>1780</v>
      </c>
      <c r="G18" s="166">
        <v>13194</v>
      </c>
      <c r="H18" s="166" t="s">
        <v>167</v>
      </c>
      <c r="I18" s="214">
        <v>13089</v>
      </c>
      <c r="J18" s="228" t="s">
        <v>166</v>
      </c>
      <c r="K18" s="200" t="s">
        <v>166</v>
      </c>
    </row>
    <row r="19" spans="1:11" x14ac:dyDescent="0.25">
      <c r="A19" s="114">
        <v>16</v>
      </c>
      <c r="B19" s="167" t="s">
        <v>165</v>
      </c>
      <c r="C19" s="161">
        <v>3002000</v>
      </c>
      <c r="D19" s="161" t="s">
        <v>123</v>
      </c>
      <c r="E19" s="207" t="s">
        <v>154</v>
      </c>
      <c r="F19" s="166"/>
      <c r="G19" s="166">
        <v>13233</v>
      </c>
      <c r="H19" s="166">
        <v>142261</v>
      </c>
      <c r="I19" s="214">
        <v>12987</v>
      </c>
      <c r="J19" s="228" t="s">
        <v>166</v>
      </c>
      <c r="K19" s="203"/>
    </row>
    <row r="20" spans="1:11" x14ac:dyDescent="0.25">
      <c r="A20" s="114">
        <v>17</v>
      </c>
      <c r="B20" s="167" t="s">
        <v>175</v>
      </c>
      <c r="C20" s="161">
        <v>4300000</v>
      </c>
      <c r="D20" s="161" t="s">
        <v>123</v>
      </c>
      <c r="E20" s="207"/>
      <c r="F20" s="166">
        <v>709423</v>
      </c>
      <c r="G20" s="166">
        <v>13404</v>
      </c>
      <c r="H20" s="166">
        <v>142512</v>
      </c>
      <c r="I20" s="214">
        <v>13125</v>
      </c>
      <c r="J20" s="228"/>
      <c r="K20" s="203" t="s">
        <v>126</v>
      </c>
    </row>
    <row r="21" spans="1:11" x14ac:dyDescent="0.25">
      <c r="A21" s="114">
        <v>18</v>
      </c>
      <c r="B21" s="167" t="s">
        <v>100</v>
      </c>
      <c r="C21" s="161">
        <v>318917</v>
      </c>
      <c r="D21" s="161" t="s">
        <v>123</v>
      </c>
      <c r="E21" s="207" t="s">
        <v>181</v>
      </c>
      <c r="F21" s="166" t="s">
        <v>181</v>
      </c>
      <c r="G21" s="166">
        <v>13621</v>
      </c>
      <c r="H21" s="166">
        <v>142987</v>
      </c>
      <c r="I21" s="214">
        <v>13412</v>
      </c>
      <c r="J21" s="228" t="s">
        <v>204</v>
      </c>
      <c r="K21" s="200"/>
    </row>
    <row r="22" spans="1:11" x14ac:dyDescent="0.25">
      <c r="A22" s="114">
        <v>19</v>
      </c>
      <c r="B22" s="167" t="s">
        <v>180</v>
      </c>
      <c r="C22" s="161">
        <v>99585</v>
      </c>
      <c r="D22" s="161" t="s">
        <v>123</v>
      </c>
      <c r="E22" s="207" t="s">
        <v>181</v>
      </c>
      <c r="F22" s="166" t="s">
        <v>181</v>
      </c>
      <c r="G22" s="166">
        <v>13622</v>
      </c>
      <c r="H22" s="166">
        <v>142985</v>
      </c>
      <c r="I22" s="214">
        <v>13413</v>
      </c>
      <c r="J22" s="228" t="s">
        <v>205</v>
      </c>
      <c r="K22" s="200"/>
    </row>
    <row r="23" spans="1:11" x14ac:dyDescent="0.25">
      <c r="A23" s="114">
        <v>20</v>
      </c>
      <c r="B23" s="167" t="s">
        <v>135</v>
      </c>
      <c r="C23" s="161">
        <v>160000</v>
      </c>
      <c r="D23" s="161" t="s">
        <v>123</v>
      </c>
      <c r="E23" s="207" t="s">
        <v>181</v>
      </c>
      <c r="F23" s="166" t="s">
        <v>181</v>
      </c>
      <c r="G23" s="166">
        <v>13623</v>
      </c>
      <c r="H23" s="166">
        <v>142984</v>
      </c>
      <c r="I23" s="214">
        <v>13414</v>
      </c>
      <c r="J23" s="228" t="s">
        <v>204</v>
      </c>
      <c r="K23" s="200"/>
    </row>
    <row r="24" spans="1:11" x14ac:dyDescent="0.25">
      <c r="A24" s="114">
        <v>21</v>
      </c>
      <c r="B24" s="112" t="s">
        <v>207</v>
      </c>
      <c r="C24" s="231">
        <v>2125000</v>
      </c>
      <c r="D24" s="231" t="s">
        <v>123</v>
      </c>
      <c r="E24" s="232"/>
      <c r="F24" s="199"/>
      <c r="G24" s="199">
        <v>13959</v>
      </c>
      <c r="H24" s="199">
        <v>143552</v>
      </c>
      <c r="I24" s="214">
        <v>13948</v>
      </c>
      <c r="J24" s="228" t="s">
        <v>166</v>
      </c>
      <c r="K24" s="200"/>
    </row>
    <row r="25" spans="1:11" x14ac:dyDescent="0.25">
      <c r="A25" s="114">
        <v>22</v>
      </c>
      <c r="B25" s="112" t="s">
        <v>213</v>
      </c>
      <c r="C25" s="231">
        <v>2085000</v>
      </c>
      <c r="D25" s="231" t="s">
        <v>123</v>
      </c>
      <c r="E25" s="232"/>
      <c r="F25" s="199"/>
      <c r="G25" s="199">
        <v>13537</v>
      </c>
      <c r="H25" s="199">
        <v>142855</v>
      </c>
      <c r="I25" s="214">
        <v>13947</v>
      </c>
      <c r="J25" s="228" t="s">
        <v>166</v>
      </c>
      <c r="K25" s="200"/>
    </row>
    <row r="26" spans="1:11" ht="15.75" x14ac:dyDescent="0.25">
      <c r="B26" s="113" t="s">
        <v>80</v>
      </c>
      <c r="C26" s="162">
        <f>SUM(C4:C25)</f>
        <v>34419906</v>
      </c>
      <c r="D26" s="162"/>
      <c r="E26" s="208"/>
      <c r="F26" s="199"/>
      <c r="G26" s="199"/>
      <c r="H26" s="199"/>
      <c r="I26" s="214"/>
      <c r="J26" s="228"/>
      <c r="K26" s="200"/>
    </row>
    <row r="27" spans="1:11" x14ac:dyDescent="0.25">
      <c r="G27" s="215"/>
      <c r="I27"/>
    </row>
    <row r="28" spans="1:11" x14ac:dyDescent="0.25">
      <c r="G28" s="215"/>
      <c r="I28"/>
    </row>
    <row r="29" spans="1:11" x14ac:dyDescent="0.25">
      <c r="G29" s="215"/>
      <c r="I29"/>
    </row>
    <row r="30" spans="1:11" x14ac:dyDescent="0.25">
      <c r="G30" s="215"/>
      <c r="I30"/>
    </row>
    <row r="31" spans="1:11" x14ac:dyDescent="0.25">
      <c r="G31" s="215"/>
      <c r="I31"/>
    </row>
    <row r="32" spans="1:11" x14ac:dyDescent="0.25">
      <c r="G32" s="215"/>
      <c r="I32"/>
    </row>
    <row r="33" spans="7:9" x14ac:dyDescent="0.25">
      <c r="G33" s="215"/>
      <c r="I33"/>
    </row>
    <row r="34" spans="7:9" x14ac:dyDescent="0.25">
      <c r="G34" s="215"/>
      <c r="I34"/>
    </row>
  </sheetData>
  <pageMargins left="0.25" right="0.25" top="0.75" bottom="0.75" header="0.3" footer="0.3"/>
  <pageSetup paperSize="9" scale="9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17"/>
  <sheetViews>
    <sheetView workbookViewId="0">
      <selection activeCell="B8" sqref="B8"/>
    </sheetView>
  </sheetViews>
  <sheetFormatPr baseColWidth="10" defaultRowHeight="15" x14ac:dyDescent="0.25"/>
  <cols>
    <col min="2" max="2" width="23.28515625" customWidth="1"/>
    <col min="3" max="3" width="32.28515625" customWidth="1"/>
  </cols>
  <sheetData>
    <row r="4" spans="2:3" ht="18.75" x14ac:dyDescent="0.3">
      <c r="B4" s="152" t="s">
        <v>90</v>
      </c>
    </row>
    <row r="6" spans="2:3" x14ac:dyDescent="0.25">
      <c r="B6" s="151">
        <v>9910000003</v>
      </c>
      <c r="C6" s="112" t="s">
        <v>91</v>
      </c>
    </row>
    <row r="7" spans="2:3" x14ac:dyDescent="0.25">
      <c r="B7" s="151" t="s">
        <v>96</v>
      </c>
      <c r="C7" s="112" t="s">
        <v>92</v>
      </c>
    </row>
    <row r="8" spans="2:3" x14ac:dyDescent="0.25">
      <c r="B8" s="151">
        <v>3200000000</v>
      </c>
      <c r="C8" s="112" t="s">
        <v>93</v>
      </c>
    </row>
    <row r="9" spans="2:3" x14ac:dyDescent="0.25">
      <c r="B9" s="151">
        <v>11112222</v>
      </c>
      <c r="C9" s="112" t="s">
        <v>94</v>
      </c>
    </row>
    <row r="10" spans="2:3" x14ac:dyDescent="0.25">
      <c r="B10" s="151">
        <v>111110000</v>
      </c>
      <c r="C10" s="112" t="s">
        <v>95</v>
      </c>
    </row>
    <row r="11" spans="2:3" x14ac:dyDescent="0.25">
      <c r="B11" s="150"/>
    </row>
    <row r="12" spans="2:3" x14ac:dyDescent="0.25">
      <c r="B12" s="150"/>
    </row>
    <row r="13" spans="2:3" x14ac:dyDescent="0.25">
      <c r="B13" s="150"/>
    </row>
    <row r="14" spans="2:3" x14ac:dyDescent="0.25">
      <c r="B14" s="150"/>
    </row>
    <row r="15" spans="2:3" x14ac:dyDescent="0.25">
      <c r="B15" s="150"/>
    </row>
    <row r="16" spans="2:3" x14ac:dyDescent="0.25">
      <c r="B16" s="150"/>
    </row>
    <row r="17" spans="2:2" x14ac:dyDescent="0.25">
      <c r="B17" s="150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746.410</vt:lpstr>
      <vt:lpstr>17.962.700</vt:lpstr>
      <vt:lpstr>1</vt:lpstr>
      <vt:lpstr>2</vt:lpstr>
      <vt:lpstr>3</vt:lpstr>
      <vt:lpstr>4</vt:lpstr>
      <vt:lpstr>5</vt:lpstr>
      <vt:lpstr>REGISTRO FACTURACION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2015-08-18T21:35:31Z</dcterms:modified>
</cp:coreProperties>
</file>