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6"/>
  </bookViews>
  <sheets>
    <sheet name="746.410" sheetId="4" state="hidden" r:id="rId1"/>
    <sheet name="17.962.700" sheetId="5" state="hidden" r:id="rId2"/>
    <sheet name="13.219.802" sheetId="7" r:id="rId3"/>
    <sheet name="2.053.257" sheetId="8" r:id="rId4"/>
    <sheet name="3" sheetId="9" r:id="rId5"/>
    <sheet name="4" sheetId="12" r:id="rId6"/>
    <sheet name="REGISTRO FACTURACION" sheetId="14" r:id="rId7"/>
    <sheet name="Hoja1" sheetId="15" r:id="rId8"/>
  </sheets>
  <calcPr calcId="144525"/>
</workbook>
</file>

<file path=xl/calcChain.xml><?xml version="1.0" encoding="utf-8"?>
<calcChain xmlns="http://schemas.openxmlformats.org/spreadsheetml/2006/main">
  <c r="F32" i="12" l="1"/>
  <c r="F30" i="12"/>
  <c r="F29" i="12"/>
  <c r="F31" i="12"/>
  <c r="F88" i="12" l="1"/>
  <c r="C24" i="14"/>
  <c r="F78" i="9"/>
  <c r="F74" i="9"/>
  <c r="F45" i="9" l="1"/>
  <c r="F46" i="9" s="1"/>
  <c r="F78" i="8" l="1"/>
  <c r="F76" i="8"/>
  <c r="F14" i="8" l="1"/>
  <c r="F17" i="7" l="1"/>
  <c r="F16" i="7"/>
  <c r="F18" i="7"/>
  <c r="F19" i="7"/>
  <c r="F20" i="7"/>
  <c r="F21" i="7"/>
  <c r="F22" i="7"/>
  <c r="F15" i="7"/>
  <c r="F23" i="7" l="1"/>
  <c r="F14" i="9"/>
  <c r="F46" i="12" l="1"/>
  <c r="F47" i="12"/>
  <c r="F48" i="12"/>
  <c r="F53" i="12" l="1"/>
  <c r="F77" i="8" l="1"/>
  <c r="F68" i="7" l="1"/>
  <c r="F69" i="7" l="1"/>
  <c r="F82" i="7"/>
  <c r="F83" i="7" s="1"/>
  <c r="F61" i="8" l="1"/>
  <c r="F84" i="12" l="1"/>
  <c r="F85" i="12" s="1"/>
  <c r="F68" i="12" l="1"/>
  <c r="F69" i="12" s="1"/>
  <c r="F15" i="8" l="1"/>
  <c r="F15" i="9" l="1"/>
  <c r="F62" i="8"/>
  <c r="F46" i="8"/>
  <c r="F47" i="8" s="1"/>
  <c r="F30" i="8"/>
  <c r="F31" i="8" s="1"/>
  <c r="F16" i="8"/>
  <c r="F53" i="7"/>
  <c r="F54" i="7" s="1"/>
  <c r="F38" i="7"/>
  <c r="F39" i="7" s="1"/>
  <c r="F90" i="5"/>
  <c r="F8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54" i="5"/>
  <c r="F52" i="5"/>
  <c r="F51" i="5"/>
  <c r="F50" i="5"/>
  <c r="F49" i="5"/>
  <c r="F48" i="5"/>
  <c r="F33" i="5"/>
  <c r="F17" i="5"/>
  <c r="F16" i="5"/>
  <c r="F15" i="5"/>
  <c r="F53" i="4"/>
  <c r="F49" i="4"/>
  <c r="F48" i="4"/>
  <c r="F33" i="4"/>
  <c r="F32" i="4"/>
  <c r="F17" i="4"/>
  <c r="F16" i="4"/>
  <c r="F86" i="7" l="1"/>
  <c r="F81" i="8"/>
</calcChain>
</file>

<file path=xl/sharedStrings.xml><?xml version="1.0" encoding="utf-8"?>
<sst xmlns="http://schemas.openxmlformats.org/spreadsheetml/2006/main" count="682" uniqueCount="210">
  <si>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</si>
  <si>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</si>
  <si>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</si>
  <si>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</si>
  <si>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</si>
  <si>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</si>
  <si>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</si>
  <si>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</si>
  <si>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</si>
  <si>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</si>
  <si>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</si>
  <si>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</si>
  <si>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</si>
  <si>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</si>
  <si>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</si>
  <si>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</si>
  <si>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</si>
  <si>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</si>
  <si>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</si>
  <si>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</si>
  <si>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</si>
  <si>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</si>
  <si>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</si>
  <si>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</si>
  <si>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</si>
  <si>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</si>
  <si>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</si>
  <si>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</si>
  <si>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</si>
  <si>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</si>
  <si>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</si>
  <si>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</si>
  <si>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</si>
  <si>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</si>
  <si>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</si>
  <si>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</si>
  <si>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</si>
  <si>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</si>
  <si>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</si>
  <si>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</si>
  <si>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</si>
  <si>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</si>
  <si>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</si>
  <si>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</si>
  <si>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</si>
  <si>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</si>
  <si>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</si>
  <si>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</si>
  <si>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</si>
  <si>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</si>
  <si>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</si>
  <si>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</si>
  <si>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</si>
  <si>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</si>
  <si>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</si>
  <si>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</si>
  <si>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</si>
  <si>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</si>
  <si>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</si>
  <si>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</si>
  <si>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</si>
  <si>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</si>
  <si>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</si>
  <si>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</si>
  <si>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</si>
  <si>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</si>
  <si>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</si>
  <si>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</si>
  <si>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</si>
  <si>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</si>
  <si>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</si>
  <si>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</si>
  <si>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</si>
  <si>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</si>
  <si>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</si>
  <si>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>Facturación 4</t>
  </si>
  <si>
    <t>TOTAL :</t>
  </si>
  <si>
    <t>Facturación 13</t>
  </si>
  <si>
    <t>Facturación 14</t>
  </si>
  <si>
    <t>Facturación 15</t>
  </si>
  <si>
    <t>TOTAL</t>
  </si>
  <si>
    <t>ORDEN DE VENTA</t>
  </si>
  <si>
    <t>Facturación 16</t>
  </si>
  <si>
    <t>Facturación 17</t>
  </si>
  <si>
    <t>Facturación 18</t>
  </si>
  <si>
    <t>Facturación 19</t>
  </si>
  <si>
    <t>Facturación 20</t>
  </si>
  <si>
    <t>Clínica u Hospital</t>
  </si>
  <si>
    <t>Monto Neto</t>
  </si>
  <si>
    <t>FACTURA</t>
  </si>
  <si>
    <t>NETO</t>
  </si>
  <si>
    <t>CODIGOS</t>
  </si>
  <si>
    <t>VISITA TECNICA</t>
  </si>
  <si>
    <t>PROGRAMACION</t>
  </si>
  <si>
    <t>MANTENCION</t>
  </si>
  <si>
    <t>REPARACIONES VARIAS (PINTURA, )</t>
  </si>
  <si>
    <t>MANO DE OBRA</t>
  </si>
  <si>
    <t>111PROGRAMACION</t>
  </si>
  <si>
    <t>92.051.000-0</t>
  </si>
  <si>
    <t xml:space="preserve">Clínica Indisa </t>
  </si>
  <si>
    <t>R4KANN</t>
  </si>
  <si>
    <t>CLV144</t>
  </si>
  <si>
    <t xml:space="preserve">R4KESR </t>
  </si>
  <si>
    <t>R4KDY</t>
  </si>
  <si>
    <t>DCA214D</t>
  </si>
  <si>
    <t>111programacion</t>
  </si>
  <si>
    <t>Mano de Obra</t>
  </si>
  <si>
    <t>Programacion del Sistema</t>
  </si>
  <si>
    <t xml:space="preserve">Controlador de Guardia </t>
  </si>
  <si>
    <t xml:space="preserve">Estacion de Registro </t>
  </si>
  <si>
    <t>Estacion de Guardia</t>
  </si>
  <si>
    <t>Lampara de pasillo</t>
  </si>
  <si>
    <t>Panel de Anuncio</t>
  </si>
  <si>
    <t xml:space="preserve">Boton de codigo mediano </t>
  </si>
  <si>
    <t>Clínica Indisa</t>
  </si>
  <si>
    <t>Capredena</t>
  </si>
  <si>
    <t>61.108.000-K</t>
  </si>
  <si>
    <t>4776-684-SE15</t>
  </si>
  <si>
    <t>Funda Pierna Guldman</t>
  </si>
  <si>
    <t>•MANO DE OBRA (450.000) SE DIVIDE EN DOS (225.000)</t>
  </si>
  <si>
    <t>•ENTREGA DE CAJAS PERO CABLEADO POR LA Clínica</t>
  </si>
  <si>
    <t>•(225.000 EXCEDENTE DEL CLIENTE PARA FUTUROS TRABAJOS</t>
  </si>
  <si>
    <t>99.567.970-1</t>
  </si>
  <si>
    <t>Clínica las Lilas</t>
  </si>
  <si>
    <t>96.662.450-7</t>
  </si>
  <si>
    <t>Isamedica Rancagua</t>
  </si>
  <si>
    <t xml:space="preserve">Cama Beta </t>
  </si>
  <si>
    <t>PA-64280-IC</t>
  </si>
  <si>
    <t>70.285.100-9</t>
  </si>
  <si>
    <t>Mutual de Seguridad</t>
  </si>
  <si>
    <t>Visita tecnica Sup.</t>
  </si>
  <si>
    <t>Servicio de urgencia 3er piso Hospitalizacion</t>
  </si>
  <si>
    <t xml:space="preserve">Consola </t>
  </si>
  <si>
    <t>R4K4020</t>
  </si>
  <si>
    <t xml:space="preserve">Mutual de Seguridad </t>
  </si>
  <si>
    <t>R4KCB12</t>
  </si>
  <si>
    <t>R4KCSC</t>
  </si>
  <si>
    <t>Code Blue Station</t>
  </si>
  <si>
    <t>Clear Station Cover</t>
  </si>
  <si>
    <t>R4K14SA</t>
  </si>
  <si>
    <t>Modulo</t>
  </si>
  <si>
    <t>93.930.000-7</t>
  </si>
  <si>
    <t>Clínica las Condes</t>
  </si>
  <si>
    <t>Programacion de Sistema R5</t>
  </si>
  <si>
    <t>Jorge Carreño</t>
  </si>
  <si>
    <t>Paul Medina</t>
  </si>
  <si>
    <t xml:space="preserve">Soporte Técnico </t>
  </si>
  <si>
    <t>Vendedora Luisa Alegria</t>
  </si>
  <si>
    <t>Fact. 11234</t>
  </si>
  <si>
    <t>Fact. 11259</t>
  </si>
  <si>
    <t>9883 y 12026</t>
  </si>
  <si>
    <t>QP2058</t>
  </si>
  <si>
    <t xml:space="preserve">Esperando respuesto </t>
  </si>
  <si>
    <t xml:space="preserve">Clínica Santa María </t>
  </si>
  <si>
    <t>90.753.000-0</t>
  </si>
  <si>
    <t>Clínica Santa María</t>
  </si>
  <si>
    <t xml:space="preserve">Clinica Santa María </t>
  </si>
  <si>
    <t>5132/3</t>
  </si>
  <si>
    <t xml:space="preserve">300BF </t>
  </si>
  <si>
    <t>175BF</t>
  </si>
  <si>
    <t>Lampara Xenon IN 300W</t>
  </si>
  <si>
    <t>Lampara Xenon IN 175W</t>
  </si>
  <si>
    <t>139313, 139449 y 140445</t>
  </si>
  <si>
    <t>Fact. 11570</t>
  </si>
  <si>
    <t>Fact. 11571</t>
  </si>
  <si>
    <t xml:space="preserve">Clínica las Lilas </t>
  </si>
  <si>
    <t>Mantencion Correctiva</t>
  </si>
  <si>
    <t>11625 Y 11624</t>
  </si>
  <si>
    <t>Fact. 11625 y 11624</t>
  </si>
  <si>
    <t>Fact. 11603</t>
  </si>
  <si>
    <t>Fact. 11623</t>
  </si>
  <si>
    <t>Fact. 11621</t>
  </si>
  <si>
    <t>Fact. 11620</t>
  </si>
  <si>
    <t xml:space="preserve">CONTRATO POR MANTENCION </t>
  </si>
  <si>
    <t>Mantencion</t>
  </si>
  <si>
    <t>96.885.950-1</t>
  </si>
  <si>
    <t>Clínica Ciudad del Mar</t>
  </si>
  <si>
    <t>CONTRATO DE MANTENCION</t>
  </si>
  <si>
    <t>76.515.070-1</t>
  </si>
  <si>
    <t>Clínica Chillan</t>
  </si>
  <si>
    <t>CONTRATO POR MANTENCION</t>
  </si>
  <si>
    <t xml:space="preserve">Mantencion </t>
  </si>
  <si>
    <t>4 UF AL DÍA 28/05/2015 (24.890,33 )</t>
  </si>
  <si>
    <t>Orden de compra</t>
  </si>
  <si>
    <t>Guia de despacho</t>
  </si>
  <si>
    <t>Clínica Chillan (contrato por mantencion)</t>
  </si>
  <si>
    <t>Clínica Ciudad del Mar (contrato por mantencion)</t>
  </si>
  <si>
    <t>Clínica Las Lilas (contrato por mantencion)</t>
  </si>
  <si>
    <t>Orden de venta</t>
  </si>
  <si>
    <t>Comercial Inthegra Electrica Limitada</t>
  </si>
  <si>
    <t>CCDIN</t>
  </si>
  <si>
    <t>Pera de llamado</t>
  </si>
  <si>
    <t>76.136.176-7</t>
  </si>
  <si>
    <t xml:space="preserve">Clínica Chillan </t>
  </si>
  <si>
    <t>Lampara para Centurion</t>
  </si>
  <si>
    <t>051543B</t>
  </si>
  <si>
    <t>Clínica Avansalud</t>
  </si>
  <si>
    <t>Toma de oxigeno C.CU</t>
  </si>
  <si>
    <t>Toma vacion C.CU</t>
  </si>
  <si>
    <t>78,040,520-1</t>
  </si>
  <si>
    <t>Base Oxigeno y vacio</t>
  </si>
  <si>
    <t>CUOX100</t>
  </si>
  <si>
    <t>CUVA200</t>
  </si>
  <si>
    <t>BASEOXVA</t>
  </si>
  <si>
    <t>Q65-CEN1-5B-B</t>
  </si>
  <si>
    <t>ENTREGADA A</t>
  </si>
  <si>
    <t>ALEX 3/6</t>
  </si>
  <si>
    <t>CONTRATO</t>
  </si>
  <si>
    <t>CORREO</t>
  </si>
  <si>
    <t>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</si>
</sst>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\$\ #,##0"/>
    <numFmt numFmtId="168" formatCode="[$$-340A]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213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14" fontId="17" fillId="3" borderId="0" xfId="0" applyNumberFormat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4" fontId="17" fillId="3" borderId="0" xfId="0" applyNumberFormat="1" applyFont="1" applyFill="1" applyAlignment="1">
      <alignment horizontal="center"/>
    </xf>
    <xf numFmtId="164" fontId="8" fillId="4" borderId="18" xfId="0" applyNumberFormat="1" applyFont="1" applyFill="1" applyBorder="1"/>
    <xf numFmtId="0" fontId="7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8" fillId="4" borderId="13" xfId="0" applyNumberFormat="1" applyFont="1" applyFill="1" applyBorder="1"/>
    <xf numFmtId="0" fontId="6" fillId="0" borderId="2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164" fontId="8" fillId="4" borderId="31" xfId="0" applyNumberFormat="1" applyFont="1" applyFill="1" applyBorder="1"/>
    <xf numFmtId="167" fontId="8" fillId="4" borderId="13" xfId="0" applyNumberFormat="1" applyFont="1" applyFill="1" applyBorder="1" applyAlignment="1">
      <alignment horizontal="right"/>
    </xf>
    <xf numFmtId="167" fontId="10" fillId="5" borderId="0" xfId="0" applyNumberFormat="1" applyFont="1" applyFill="1"/>
    <xf numFmtId="0" fontId="0" fillId="0" borderId="13" xfId="0" applyBorder="1"/>
    <xf numFmtId="0" fontId="19" fillId="0" borderId="13" xfId="0" applyFont="1" applyBorder="1"/>
    <xf numFmtId="0" fontId="0" fillId="0" borderId="13" xfId="0" applyBorder="1" applyAlignment="1">
      <alignment horizontal="center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13" xfId="0" applyFill="1" applyBorder="1"/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4" fontId="17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3" fillId="3" borderId="0" xfId="0" applyFont="1" applyFill="1" applyBorder="1"/>
    <xf numFmtId="49" fontId="9" fillId="6" borderId="0" xfId="0" applyNumberFormat="1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6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20" fillId="0" borderId="13" xfId="0" applyFont="1" applyBorder="1"/>
    <xf numFmtId="164" fontId="6" fillId="4" borderId="13" xfId="0" applyNumberFormat="1" applyFont="1" applyFill="1" applyBorder="1" applyAlignment="1">
      <alignment horizontal="center"/>
    </xf>
    <xf numFmtId="3" fontId="6" fillId="4" borderId="13" xfId="0" applyNumberFormat="1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164" fontId="10" fillId="0" borderId="0" xfId="0" applyNumberFormat="1" applyFont="1" applyFill="1"/>
    <xf numFmtId="164" fontId="0" fillId="0" borderId="0" xfId="0" applyNumberFormat="1"/>
    <xf numFmtId="165" fontId="8" fillId="4" borderId="13" xfId="0" applyNumberFormat="1" applyFont="1" applyFill="1" applyBorder="1" applyAlignment="1">
      <alignment horizontal="right" wrapText="1"/>
    </xf>
    <xf numFmtId="164" fontId="6" fillId="4" borderId="18" xfId="0" applyNumberFormat="1" applyFont="1" applyFill="1" applyBorder="1"/>
    <xf numFmtId="0" fontId="6" fillId="4" borderId="32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19" fillId="0" borderId="13" xfId="0" applyFont="1" applyFill="1" applyBorder="1"/>
    <xf numFmtId="0" fontId="19" fillId="0" borderId="0" xfId="0" applyFont="1"/>
    <xf numFmtId="0" fontId="23" fillId="0" borderId="0" xfId="0" applyFont="1"/>
    <xf numFmtId="0" fontId="16" fillId="3" borderId="7" xfId="0" applyFont="1" applyFill="1" applyBorder="1" applyAlignment="1"/>
    <xf numFmtId="0" fontId="16" fillId="3" borderId="0" xfId="0" applyFont="1" applyFill="1" applyBorder="1" applyAlignment="1"/>
    <xf numFmtId="0" fontId="24" fillId="0" borderId="0" xfId="0" applyFont="1"/>
    <xf numFmtId="0" fontId="6" fillId="4" borderId="13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168" fontId="21" fillId="0" borderId="13" xfId="0" applyNumberFormat="1" applyFont="1" applyBorder="1" applyAlignment="1">
      <alignment horizontal="center"/>
    </xf>
    <xf numFmtId="168" fontId="0" fillId="0" borderId="13" xfId="0" applyNumberFormat="1" applyFill="1" applyBorder="1" applyAlignment="1">
      <alignment horizontal="center"/>
    </xf>
    <xf numFmtId="168" fontId="19" fillId="0" borderId="13" xfId="0" applyNumberFormat="1" applyFont="1" applyFill="1" applyBorder="1" applyAlignment="1">
      <alignment horizontal="center"/>
    </xf>
    <xf numFmtId="168" fontId="19" fillId="0" borderId="13" xfId="0" applyNumberFormat="1" applyFon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23" fillId="0" borderId="13" xfId="0" applyNumberFormat="1" applyFont="1" applyBorder="1" applyAlignment="1">
      <alignment horizontal="center"/>
    </xf>
    <xf numFmtId="168" fontId="22" fillId="0" borderId="13" xfId="0" applyNumberFormat="1" applyFont="1" applyBorder="1" applyAlignment="1">
      <alignment horizontal="center"/>
    </xf>
    <xf numFmtId="168" fontId="0" fillId="0" borderId="0" xfId="0" applyNumberFormat="1"/>
    <xf numFmtId="0" fontId="9" fillId="2" borderId="13" xfId="0" applyFont="1" applyFill="1" applyBorder="1" applyAlignment="1">
      <alignment horizontal="center" vertical="center"/>
    </xf>
    <xf numFmtId="168" fontId="0" fillId="7" borderId="13" xfId="0" applyNumberFormat="1" applyFill="1" applyBorder="1" applyAlignment="1">
      <alignment horizontal="center"/>
    </xf>
    <xf numFmtId="0" fontId="0" fillId="8" borderId="13" xfId="0" applyFill="1" applyBorder="1"/>
    <xf numFmtId="168" fontId="0" fillId="8" borderId="13" xfId="0" applyNumberForma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0" xfId="0" applyFill="1"/>
    <xf numFmtId="0" fontId="0" fillId="9" borderId="13" xfId="0" applyFill="1" applyBorder="1" applyAlignment="1">
      <alignment horizontal="center"/>
    </xf>
    <xf numFmtId="0" fontId="19" fillId="10" borderId="13" xfId="0" applyFont="1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1"/>
      <c r="C3" s="32" t="s">
        <v>25</v>
      </c>
      <c r="D3" s="1"/>
      <c r="E3" s="2"/>
      <c r="F3" s="3"/>
    </row>
    <row r="4" spans="2:6" ht="15.75" x14ac:dyDescent="0.3">
      <c r="B4" s="33" t="s">
        <v>0</v>
      </c>
      <c r="C4" s="34" t="s">
        <v>27</v>
      </c>
      <c r="D4" s="4"/>
      <c r="E4" s="42"/>
      <c r="F4" s="5"/>
    </row>
    <row r="5" spans="2:6" ht="15.75" x14ac:dyDescent="0.3">
      <c r="B5" s="35" t="s">
        <v>1</v>
      </c>
      <c r="C5" s="36" t="s">
        <v>24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3" t="s">
        <v>40</v>
      </c>
      <c r="F6" s="7"/>
    </row>
    <row r="7" spans="2:6" ht="15.75" x14ac:dyDescent="0.3">
      <c r="B7" s="35" t="s">
        <v>3</v>
      </c>
      <c r="C7" s="37"/>
      <c r="D7" s="4"/>
      <c r="E7" s="10"/>
      <c r="F7" s="7"/>
    </row>
    <row r="8" spans="2:6" ht="15.75" x14ac:dyDescent="0.3">
      <c r="B8" s="35" t="s">
        <v>4</v>
      </c>
      <c r="C8" s="37">
        <v>110322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>
        <v>7064</v>
      </c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 t="s">
        <v>20</v>
      </c>
      <c r="D14" s="22"/>
      <c r="E14" s="23"/>
      <c r="F14" s="24"/>
    </row>
    <row r="15" spans="2:6" ht="15.75" x14ac:dyDescent="0.3">
      <c r="B15" s="43"/>
      <c r="C15" s="44" t="s">
        <v>35</v>
      </c>
      <c r="D15" s="45"/>
      <c r="E15" s="46"/>
      <c r="F15" s="47"/>
    </row>
    <row r="16" spans="2:6" ht="16.5" customHeight="1" x14ac:dyDescent="0.3">
      <c r="B16" s="43">
        <v>3200000000</v>
      </c>
      <c r="C16" s="44" t="s">
        <v>21</v>
      </c>
      <c r="D16" s="45">
        <v>1</v>
      </c>
      <c r="E16" s="46">
        <v>339940</v>
      </c>
      <c r="F16" s="47">
        <f>E16</f>
        <v>339940</v>
      </c>
    </row>
    <row r="17" spans="2:6" ht="14.25" customHeight="1" thickBot="1" x14ac:dyDescent="0.35">
      <c r="B17" s="29"/>
      <c r="C17" s="28"/>
      <c r="D17" s="26"/>
      <c r="E17" s="27" t="s">
        <v>14</v>
      </c>
      <c r="F17" s="30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1"/>
      <c r="C20" s="32" t="s">
        <v>26</v>
      </c>
      <c r="D20" s="1"/>
      <c r="E20" s="2"/>
      <c r="F20" s="3"/>
    </row>
    <row r="21" spans="2:6" ht="15.75" x14ac:dyDescent="0.3">
      <c r="B21" s="33" t="s">
        <v>0</v>
      </c>
      <c r="C21" s="34" t="s">
        <v>17</v>
      </c>
      <c r="D21" s="4"/>
      <c r="E21" s="42"/>
      <c r="F21" s="5"/>
    </row>
    <row r="22" spans="2:6" ht="15.75" x14ac:dyDescent="0.3">
      <c r="B22" s="35" t="s">
        <v>1</v>
      </c>
      <c r="C22" s="36" t="s">
        <v>29</v>
      </c>
      <c r="D22" s="6"/>
      <c r="E22" s="48" t="s">
        <v>23</v>
      </c>
      <c r="F22" s="7"/>
    </row>
    <row r="23" spans="2:6" ht="15.75" x14ac:dyDescent="0.3">
      <c r="B23" s="35" t="s">
        <v>2</v>
      </c>
      <c r="C23" s="37" t="s">
        <v>30</v>
      </c>
      <c r="D23" s="8"/>
      <c r="E23" s="53" t="s">
        <v>39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110918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3200000000</v>
      </c>
      <c r="C32" s="19" t="s">
        <v>28</v>
      </c>
      <c r="D32" s="40">
        <v>1</v>
      </c>
      <c r="E32" s="41">
        <v>156470</v>
      </c>
      <c r="F32" s="25">
        <f>+D32*E32</f>
        <v>156470</v>
      </c>
    </row>
    <row r="33" spans="2:6" ht="16.5" thickBot="1" x14ac:dyDescent="0.35">
      <c r="B33" s="43"/>
      <c r="C33" s="28"/>
      <c r="D33" s="26"/>
      <c r="E33" s="27" t="s">
        <v>14</v>
      </c>
      <c r="F33" s="30">
        <f>SUM(F31:F32)</f>
        <v>156470</v>
      </c>
    </row>
    <row r="35" spans="2:6" ht="15.75" thickBot="1" x14ac:dyDescent="0.3"/>
    <row r="36" spans="2:6" ht="15.75" thickBot="1" x14ac:dyDescent="0.3">
      <c r="B36" s="31"/>
      <c r="C36" s="32" t="s">
        <v>31</v>
      </c>
      <c r="D36" s="1"/>
      <c r="E36" s="2"/>
      <c r="F36" s="3"/>
    </row>
    <row r="37" spans="2:6" ht="15.75" x14ac:dyDescent="0.3">
      <c r="B37" s="33" t="s">
        <v>0</v>
      </c>
      <c r="C37" s="34" t="s">
        <v>32</v>
      </c>
      <c r="D37" s="4"/>
      <c r="E37" s="42"/>
      <c r="F37" s="5"/>
    </row>
    <row r="38" spans="2:6" ht="15.75" x14ac:dyDescent="0.3">
      <c r="B38" s="35" t="s">
        <v>1</v>
      </c>
      <c r="C38" s="36" t="s">
        <v>33</v>
      </c>
      <c r="D38" s="6"/>
      <c r="E38" s="48" t="s">
        <v>23</v>
      </c>
      <c r="F38" s="7"/>
    </row>
    <row r="39" spans="2:6" ht="15.75" x14ac:dyDescent="0.3">
      <c r="B39" s="35" t="s">
        <v>2</v>
      </c>
      <c r="C39" s="37" t="s">
        <v>30</v>
      </c>
      <c r="D39" s="8"/>
      <c r="E39" s="53" t="s">
        <v>41</v>
      </c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>
        <v>973</v>
      </c>
      <c r="D41" s="4"/>
      <c r="E41" s="7"/>
      <c r="F41" s="7"/>
    </row>
    <row r="42" spans="2:6" ht="15.75" x14ac:dyDescent="0.3">
      <c r="B42" s="15" t="s">
        <v>5</v>
      </c>
      <c r="C42" s="16">
        <v>1</v>
      </c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111</v>
      </c>
      <c r="C48" s="19" t="s">
        <v>34</v>
      </c>
      <c r="D48" s="40">
        <v>1</v>
      </c>
      <c r="E48" s="41">
        <v>250000</v>
      </c>
      <c r="F48" s="25">
        <f>+D48*E48</f>
        <v>250000</v>
      </c>
    </row>
    <row r="49" spans="2:6" ht="16.5" thickBot="1" x14ac:dyDescent="0.35">
      <c r="B49" s="43"/>
      <c r="C49" s="28"/>
      <c r="D49" s="26"/>
      <c r="E49" s="27" t="s">
        <v>14</v>
      </c>
      <c r="F49" s="30">
        <f>SUM(F47:F48)</f>
        <v>250000</v>
      </c>
    </row>
    <row r="53" spans="2:6" ht="15.75" x14ac:dyDescent="0.25">
      <c r="E53" s="14" t="s">
        <v>16</v>
      </c>
      <c r="F53" s="13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1"/>
      <c r="C3" s="32" t="s">
        <v>38</v>
      </c>
      <c r="D3" s="1"/>
      <c r="E3" s="2"/>
      <c r="F3" s="3"/>
    </row>
    <row r="4" spans="2:6" ht="15.75" x14ac:dyDescent="0.3">
      <c r="B4" s="33" t="s">
        <v>0</v>
      </c>
      <c r="C4" s="34" t="s">
        <v>17</v>
      </c>
      <c r="D4" s="4"/>
      <c r="E4" s="42"/>
      <c r="F4" s="5"/>
    </row>
    <row r="5" spans="2:6" ht="15.75" x14ac:dyDescent="0.3">
      <c r="B5" s="35" t="s">
        <v>1</v>
      </c>
      <c r="C5" s="36" t="s">
        <v>18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7" t="s">
        <v>55</v>
      </c>
      <c r="F6" s="7"/>
    </row>
    <row r="7" spans="2:6" ht="15.75" x14ac:dyDescent="0.3">
      <c r="B7" s="35" t="s">
        <v>3</v>
      </c>
      <c r="C7" s="37">
        <v>126929</v>
      </c>
      <c r="D7" s="4"/>
      <c r="E7" s="10"/>
      <c r="F7" s="7"/>
    </row>
    <row r="8" spans="2:6" ht="15.75" x14ac:dyDescent="0.3">
      <c r="B8" s="35" t="s">
        <v>4</v>
      </c>
      <c r="C8" s="37">
        <v>111425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/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/>
      <c r="D14" s="22"/>
      <c r="E14" s="23"/>
      <c r="F14" s="24"/>
    </row>
    <row r="15" spans="2:6" ht="16.5" customHeight="1" x14ac:dyDescent="0.3">
      <c r="B15" s="43">
        <v>554012</v>
      </c>
      <c r="C15" s="19" t="s">
        <v>36</v>
      </c>
      <c r="D15" s="40">
        <v>1</v>
      </c>
      <c r="E15" s="41">
        <v>504700</v>
      </c>
      <c r="F15" s="25">
        <f>+D15*E15</f>
        <v>504700</v>
      </c>
    </row>
    <row r="16" spans="2:6" ht="16.5" customHeight="1" x14ac:dyDescent="0.3">
      <c r="B16" s="43">
        <v>3200000000</v>
      </c>
      <c r="C16" s="49" t="s">
        <v>37</v>
      </c>
      <c r="D16" s="50">
        <v>1</v>
      </c>
      <c r="E16" s="51">
        <v>168000</v>
      </c>
      <c r="F16" s="52">
        <f>E16</f>
        <v>168000</v>
      </c>
    </row>
    <row r="17" spans="2:6" ht="16.5" thickBot="1" x14ac:dyDescent="0.35">
      <c r="B17" s="43"/>
      <c r="C17" s="28"/>
      <c r="D17" s="26"/>
      <c r="E17" s="27" t="s">
        <v>14</v>
      </c>
      <c r="F17" s="30">
        <f>F16+F15</f>
        <v>672700</v>
      </c>
    </row>
    <row r="19" spans="2:6" ht="15.75" thickBot="1" x14ac:dyDescent="0.3"/>
    <row r="20" spans="2:6" ht="15.75" thickBot="1" x14ac:dyDescent="0.3">
      <c r="B20" s="31"/>
      <c r="C20" s="32" t="s">
        <v>42</v>
      </c>
      <c r="D20" s="1"/>
      <c r="E20" s="2"/>
      <c r="F20" s="3"/>
    </row>
    <row r="21" spans="2:6" ht="16.5" x14ac:dyDescent="0.3">
      <c r="B21" s="33" t="s">
        <v>0</v>
      </c>
      <c r="C21" s="34" t="s">
        <v>46</v>
      </c>
      <c r="D21" s="4"/>
      <c r="E21" s="56"/>
      <c r="F21" s="5"/>
    </row>
    <row r="22" spans="2:6" ht="15.75" x14ac:dyDescent="0.3">
      <c r="B22" s="35" t="s">
        <v>1</v>
      </c>
      <c r="C22" s="36" t="s">
        <v>43</v>
      </c>
      <c r="D22" s="6"/>
      <c r="E22" s="58" t="s">
        <v>56</v>
      </c>
      <c r="F22" s="7"/>
    </row>
    <row r="23" spans="2:6" ht="15.75" x14ac:dyDescent="0.3">
      <c r="B23" s="35" t="s">
        <v>2</v>
      </c>
      <c r="C23" s="37"/>
      <c r="D23" s="8"/>
      <c r="E23" s="59" t="s">
        <v>72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82208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100000014</v>
      </c>
      <c r="C32" s="19" t="s">
        <v>44</v>
      </c>
      <c r="D32" s="40">
        <v>1</v>
      </c>
      <c r="E32" s="41">
        <v>1500000</v>
      </c>
      <c r="F32" s="25">
        <v>1500000</v>
      </c>
    </row>
    <row r="33" spans="2:6" ht="16.5" thickBot="1" x14ac:dyDescent="0.35">
      <c r="B33" s="43"/>
      <c r="C33" s="28"/>
      <c r="D33" s="26"/>
      <c r="E33" s="27" t="s">
        <v>14</v>
      </c>
      <c r="F33" s="30">
        <f>F32</f>
        <v>1500000</v>
      </c>
    </row>
    <row r="35" spans="2:6" ht="15.75" thickBot="1" x14ac:dyDescent="0.3"/>
    <row r="36" spans="2:6" ht="15.75" thickBot="1" x14ac:dyDescent="0.3">
      <c r="B36" s="31"/>
      <c r="C36" s="32" t="s">
        <v>45</v>
      </c>
      <c r="D36" s="1"/>
      <c r="E36" s="2"/>
      <c r="F36" s="3"/>
    </row>
    <row r="37" spans="2:6" ht="15.75" x14ac:dyDescent="0.3">
      <c r="B37" s="33" t="s">
        <v>0</v>
      </c>
      <c r="C37" s="34" t="s">
        <v>47</v>
      </c>
      <c r="D37" s="4"/>
      <c r="E37" s="42"/>
      <c r="F37" s="5"/>
    </row>
    <row r="38" spans="2:6" ht="15.75" x14ac:dyDescent="0.3">
      <c r="B38" s="35" t="s">
        <v>1</v>
      </c>
      <c r="C38" s="36" t="s">
        <v>48</v>
      </c>
      <c r="D38" s="6"/>
      <c r="E38" s="48" t="s">
        <v>57</v>
      </c>
      <c r="F38" s="7"/>
    </row>
    <row r="39" spans="2:6" ht="15.75" x14ac:dyDescent="0.3">
      <c r="B39" s="35" t="s">
        <v>2</v>
      </c>
      <c r="C39" s="37"/>
      <c r="D39" s="8"/>
      <c r="E39" s="9"/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 t="s">
        <v>49</v>
      </c>
      <c r="D41" s="4"/>
      <c r="E41" s="7"/>
      <c r="F41" s="7"/>
    </row>
    <row r="42" spans="2:6" ht="15.75" x14ac:dyDescent="0.3">
      <c r="B42" s="15" t="s">
        <v>5</v>
      </c>
      <c r="C42" s="16"/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553600</v>
      </c>
      <c r="C48" s="44" t="s">
        <v>50</v>
      </c>
      <c r="D48" s="45">
        <v>1</v>
      </c>
      <c r="E48" s="46">
        <v>1700000</v>
      </c>
      <c r="F48" s="47">
        <f>E48*D48</f>
        <v>1700000</v>
      </c>
    </row>
    <row r="49" spans="2:6" ht="15.75" x14ac:dyDescent="0.3">
      <c r="B49" s="43">
        <v>272051</v>
      </c>
      <c r="C49" s="44" t="s">
        <v>51</v>
      </c>
      <c r="D49" s="45">
        <v>1</v>
      </c>
      <c r="E49" s="46">
        <v>200000</v>
      </c>
      <c r="F49" s="47">
        <f>E49*D49</f>
        <v>200000</v>
      </c>
    </row>
    <row r="50" spans="2:6" ht="15.75" x14ac:dyDescent="0.3">
      <c r="B50" s="43">
        <v>283661</v>
      </c>
      <c r="C50" s="19" t="s">
        <v>52</v>
      </c>
      <c r="D50" s="40">
        <v>1</v>
      </c>
      <c r="E50" s="41">
        <v>240000</v>
      </c>
      <c r="F50" s="25">
        <f>E50*D50</f>
        <v>240000</v>
      </c>
    </row>
    <row r="51" spans="2:6" ht="15.75" x14ac:dyDescent="0.3">
      <c r="B51" s="43">
        <v>550316</v>
      </c>
      <c r="C51" s="49" t="s">
        <v>53</v>
      </c>
      <c r="D51" s="50">
        <v>1</v>
      </c>
      <c r="E51" s="51">
        <v>150000</v>
      </c>
      <c r="F51" s="52">
        <f>E51*D51</f>
        <v>150000</v>
      </c>
    </row>
    <row r="52" spans="2:6" ht="15.75" x14ac:dyDescent="0.3">
      <c r="B52" s="43">
        <v>28325</v>
      </c>
      <c r="C52" s="49" t="s">
        <v>54</v>
      </c>
      <c r="D52" s="50">
        <v>1</v>
      </c>
      <c r="E52" s="51">
        <v>100000</v>
      </c>
      <c r="F52" s="52">
        <f>E52*D52</f>
        <v>100000</v>
      </c>
    </row>
    <row r="53" spans="2:6" ht="15.75" x14ac:dyDescent="0.3">
      <c r="B53" s="43"/>
      <c r="C53" s="49"/>
      <c r="D53" s="50"/>
      <c r="E53" s="51"/>
      <c r="F53" s="52"/>
    </row>
    <row r="54" spans="2:6" ht="16.5" thickBot="1" x14ac:dyDescent="0.35">
      <c r="B54" s="43"/>
      <c r="C54" s="28"/>
      <c r="D54" s="26"/>
      <c r="E54" s="27" t="s">
        <v>14</v>
      </c>
      <c r="F54" s="30">
        <f>SUM(F48:F53)</f>
        <v>2390000</v>
      </c>
    </row>
    <row r="56" spans="2:6" ht="15.75" thickBot="1" x14ac:dyDescent="0.3"/>
    <row r="57" spans="2:6" ht="15.75" thickBot="1" x14ac:dyDescent="0.3">
      <c r="B57" s="31"/>
      <c r="C57" s="32" t="s">
        <v>71</v>
      </c>
      <c r="D57" s="1"/>
      <c r="E57" s="2"/>
      <c r="F57" s="3"/>
    </row>
    <row r="58" spans="2:6" ht="16.5" thickBot="1" x14ac:dyDescent="0.35">
      <c r="B58" s="33" t="s">
        <v>0</v>
      </c>
      <c r="C58" s="37" t="s">
        <v>59</v>
      </c>
      <c r="D58" s="4"/>
      <c r="E58" s="42"/>
      <c r="F58" s="5"/>
    </row>
    <row r="59" spans="2:6" ht="15.75" x14ac:dyDescent="0.3">
      <c r="B59" s="35" t="s">
        <v>1</v>
      </c>
      <c r="C59" s="34" t="s">
        <v>58</v>
      </c>
      <c r="D59" s="6"/>
      <c r="E59" s="48" t="s">
        <v>57</v>
      </c>
      <c r="F59" s="7"/>
    </row>
    <row r="60" spans="2:6" ht="15.75" x14ac:dyDescent="0.3">
      <c r="B60" s="35" t="s">
        <v>2</v>
      </c>
      <c r="C60" s="37"/>
      <c r="D60" s="8"/>
      <c r="E60" s="9"/>
      <c r="F60" s="7"/>
    </row>
    <row r="61" spans="2:6" ht="15.75" x14ac:dyDescent="0.3">
      <c r="B61" s="35" t="s">
        <v>3</v>
      </c>
      <c r="C61" s="37"/>
      <c r="D61" s="4"/>
      <c r="E61" s="10"/>
      <c r="F61" s="7"/>
    </row>
    <row r="62" spans="2:6" ht="15.75" x14ac:dyDescent="0.3">
      <c r="B62" s="35" t="s">
        <v>4</v>
      </c>
      <c r="C62" s="37" t="s">
        <v>60</v>
      </c>
      <c r="D62" s="4"/>
      <c r="E62" s="7"/>
      <c r="F62" s="7"/>
    </row>
    <row r="63" spans="2:6" ht="15.75" x14ac:dyDescent="0.3">
      <c r="B63" s="15" t="s">
        <v>5</v>
      </c>
      <c r="C63" s="16"/>
      <c r="D63" s="4"/>
      <c r="E63" s="7"/>
      <c r="F63" s="7"/>
    </row>
    <row r="64" spans="2:6" ht="15.75" x14ac:dyDescent="0.3">
      <c r="B64" s="38" t="s">
        <v>6</v>
      </c>
      <c r="C64" s="39"/>
      <c r="D64" s="4"/>
      <c r="E64" s="11"/>
      <c r="F64" s="7"/>
    </row>
    <row r="65" spans="2:6" ht="15.75" x14ac:dyDescent="0.3">
      <c r="B65" s="38" t="s">
        <v>7</v>
      </c>
      <c r="C65" s="39"/>
      <c r="D65" s="4"/>
      <c r="E65" s="11"/>
      <c r="F65" s="7"/>
    </row>
    <row r="66" spans="2:6" ht="16.5" thickBot="1" x14ac:dyDescent="0.35">
      <c r="B66" s="38" t="s">
        <v>8</v>
      </c>
      <c r="C66" s="39"/>
      <c r="D66" s="4"/>
      <c r="E66" s="11"/>
      <c r="F66" s="12"/>
    </row>
    <row r="67" spans="2:6" ht="15.75" thickBot="1" x14ac:dyDescent="0.3">
      <c r="B67" s="17" t="s">
        <v>9</v>
      </c>
      <c r="C67" s="17" t="s">
        <v>10</v>
      </c>
      <c r="D67" s="17" t="s">
        <v>11</v>
      </c>
      <c r="E67" s="18" t="s">
        <v>12</v>
      </c>
      <c r="F67" s="17" t="s">
        <v>13</v>
      </c>
    </row>
    <row r="68" spans="2:6" ht="15.75" x14ac:dyDescent="0.3">
      <c r="B68" s="20"/>
      <c r="C68" s="21"/>
      <c r="D68" s="22"/>
      <c r="E68" s="23"/>
      <c r="F68" s="24"/>
    </row>
    <row r="69" spans="2:6" ht="15.75" x14ac:dyDescent="0.3">
      <c r="B69" s="43">
        <v>553600</v>
      </c>
      <c r="C69" s="44" t="s">
        <v>50</v>
      </c>
      <c r="D69" s="45">
        <v>1</v>
      </c>
      <c r="E69" s="46">
        <v>1600000</v>
      </c>
      <c r="F69" s="47">
        <f t="shared" ref="F69:F85" si="0">E69*D69</f>
        <v>1600000</v>
      </c>
    </row>
    <row r="70" spans="2:6" ht="15.75" x14ac:dyDescent="0.3">
      <c r="B70" s="43">
        <v>28466</v>
      </c>
      <c r="C70" s="44" t="s">
        <v>61</v>
      </c>
      <c r="D70" s="45">
        <v>1</v>
      </c>
      <c r="E70" s="46">
        <v>590000</v>
      </c>
      <c r="F70" s="47">
        <f t="shared" si="0"/>
        <v>590000</v>
      </c>
    </row>
    <row r="71" spans="2:6" ht="15.75" x14ac:dyDescent="0.3">
      <c r="B71" s="43">
        <v>284631</v>
      </c>
      <c r="C71" s="19" t="s">
        <v>52</v>
      </c>
      <c r="D71" s="40">
        <v>1</v>
      </c>
      <c r="E71" s="41">
        <v>240000</v>
      </c>
      <c r="F71" s="25">
        <f t="shared" si="0"/>
        <v>240000</v>
      </c>
    </row>
    <row r="72" spans="2:6" ht="15.75" x14ac:dyDescent="0.3">
      <c r="B72" s="43">
        <v>550316</v>
      </c>
      <c r="C72" s="49" t="s">
        <v>53</v>
      </c>
      <c r="D72" s="50">
        <v>1</v>
      </c>
      <c r="E72" s="51">
        <v>150000</v>
      </c>
      <c r="F72" s="52">
        <f t="shared" si="0"/>
        <v>150000</v>
      </c>
    </row>
    <row r="73" spans="2:6" ht="15.75" x14ac:dyDescent="0.3">
      <c r="B73" s="43">
        <v>272152</v>
      </c>
      <c r="C73" s="49" t="s">
        <v>61</v>
      </c>
      <c r="D73" s="50">
        <v>2</v>
      </c>
      <c r="E73" s="51">
        <v>190000</v>
      </c>
      <c r="F73" s="52">
        <f t="shared" si="0"/>
        <v>380000</v>
      </c>
    </row>
    <row r="74" spans="2:6" ht="15.75" x14ac:dyDescent="0.3">
      <c r="B74" s="43">
        <v>11340</v>
      </c>
      <c r="C74" s="49" t="s">
        <v>62</v>
      </c>
      <c r="D74" s="50">
        <v>1</v>
      </c>
      <c r="E74" s="51">
        <v>370000</v>
      </c>
      <c r="F74" s="52">
        <f t="shared" si="0"/>
        <v>370000</v>
      </c>
    </row>
    <row r="75" spans="2:6" ht="15.75" x14ac:dyDescent="0.3">
      <c r="B75" s="43">
        <v>28325</v>
      </c>
      <c r="C75" s="49" t="s">
        <v>63</v>
      </c>
      <c r="D75" s="50">
        <v>1</v>
      </c>
      <c r="E75" s="51">
        <v>100000</v>
      </c>
      <c r="F75" s="52">
        <f t="shared" si="0"/>
        <v>100000</v>
      </c>
    </row>
    <row r="76" spans="2:6" ht="15.75" x14ac:dyDescent="0.3">
      <c r="B76" s="43">
        <v>552531</v>
      </c>
      <c r="C76" s="49" t="s">
        <v>64</v>
      </c>
      <c r="D76" s="50">
        <v>1</v>
      </c>
      <c r="E76" s="51">
        <v>20000</v>
      </c>
      <c r="F76" s="52">
        <f t="shared" si="0"/>
        <v>20000</v>
      </c>
    </row>
    <row r="77" spans="2:6" ht="15.75" x14ac:dyDescent="0.3">
      <c r="B77" s="43">
        <v>552014</v>
      </c>
      <c r="C77" s="49" t="s">
        <v>65</v>
      </c>
      <c r="D77" s="50">
        <v>1</v>
      </c>
      <c r="E77" s="51">
        <v>8356000</v>
      </c>
      <c r="F77" s="52">
        <f t="shared" si="0"/>
        <v>8356000</v>
      </c>
    </row>
    <row r="78" spans="2:6" ht="15.75" x14ac:dyDescent="0.3">
      <c r="B78" s="43">
        <v>550316</v>
      </c>
      <c r="C78" s="49" t="s">
        <v>66</v>
      </c>
      <c r="D78" s="50">
        <v>1</v>
      </c>
      <c r="E78" s="51">
        <v>150000</v>
      </c>
      <c r="F78" s="52">
        <f t="shared" si="0"/>
        <v>150000</v>
      </c>
    </row>
    <row r="79" spans="2:6" ht="15.75" x14ac:dyDescent="0.3">
      <c r="B79" s="43">
        <v>550057</v>
      </c>
      <c r="C79" s="49" t="s">
        <v>67</v>
      </c>
      <c r="D79" s="50">
        <v>1</v>
      </c>
      <c r="E79" s="51">
        <v>250000</v>
      </c>
      <c r="F79" s="52">
        <f t="shared" si="0"/>
        <v>250000</v>
      </c>
    </row>
    <row r="80" spans="2:6" ht="15.75" x14ac:dyDescent="0.3">
      <c r="B80" s="43">
        <v>550448</v>
      </c>
      <c r="C80" s="49" t="s">
        <v>68</v>
      </c>
      <c r="D80" s="50">
        <v>4</v>
      </c>
      <c r="E80" s="51">
        <v>4000</v>
      </c>
      <c r="F80" s="52">
        <f t="shared" si="0"/>
        <v>16000</v>
      </c>
    </row>
    <row r="81" spans="2:6" ht="15.75" x14ac:dyDescent="0.3">
      <c r="B81" s="43">
        <v>554903</v>
      </c>
      <c r="C81" s="49" t="s">
        <v>69</v>
      </c>
      <c r="D81" s="50">
        <v>1</v>
      </c>
      <c r="E81" s="51">
        <v>80000</v>
      </c>
      <c r="F81" s="52">
        <f t="shared" si="0"/>
        <v>80000</v>
      </c>
    </row>
    <row r="82" spans="2:6" ht="15.75" x14ac:dyDescent="0.3">
      <c r="B82" s="43">
        <v>283121</v>
      </c>
      <c r="C82" s="49" t="s">
        <v>61</v>
      </c>
      <c r="D82" s="50">
        <v>1</v>
      </c>
      <c r="E82" s="51">
        <v>240000</v>
      </c>
      <c r="F82" s="52">
        <f t="shared" si="0"/>
        <v>240000</v>
      </c>
    </row>
    <row r="83" spans="2:6" ht="15.75" x14ac:dyDescent="0.3">
      <c r="B83" s="43">
        <v>28463</v>
      </c>
      <c r="C83" s="49" t="s">
        <v>70</v>
      </c>
      <c r="D83" s="50">
        <v>1</v>
      </c>
      <c r="E83" s="51">
        <v>290000</v>
      </c>
      <c r="F83" s="52">
        <f t="shared" si="0"/>
        <v>290000</v>
      </c>
    </row>
    <row r="84" spans="2:6" ht="15.75" x14ac:dyDescent="0.3">
      <c r="B84" s="43">
        <v>295051</v>
      </c>
      <c r="C84" s="49" t="s">
        <v>61</v>
      </c>
      <c r="D84" s="50">
        <v>1</v>
      </c>
      <c r="E84" s="51">
        <v>298000</v>
      </c>
      <c r="F84" s="52">
        <f t="shared" si="0"/>
        <v>298000</v>
      </c>
    </row>
    <row r="85" spans="2:6" ht="15.75" x14ac:dyDescent="0.3">
      <c r="B85" s="43">
        <v>272153</v>
      </c>
      <c r="C85" s="49" t="s">
        <v>61</v>
      </c>
      <c r="D85" s="50">
        <v>1</v>
      </c>
      <c r="E85" s="51">
        <v>270000</v>
      </c>
      <c r="F85" s="52">
        <f t="shared" si="0"/>
        <v>270000</v>
      </c>
    </row>
    <row r="86" spans="2:6" ht="15.75" x14ac:dyDescent="0.3">
      <c r="B86" s="43"/>
      <c r="C86" s="49"/>
      <c r="D86" s="50"/>
      <c r="E86" s="51"/>
      <c r="F86" s="52"/>
    </row>
    <row r="87" spans="2:6" ht="16.5" thickBot="1" x14ac:dyDescent="0.35">
      <c r="B87" s="43"/>
      <c r="C87" s="28"/>
      <c r="D87" s="26"/>
      <c r="E87" s="27" t="s">
        <v>14</v>
      </c>
      <c r="F87" s="30">
        <f>SUM(F69:F86)</f>
        <v>13400000</v>
      </c>
    </row>
    <row r="90" spans="2:6" x14ac:dyDescent="0.25">
      <c r="E90" s="54" t="s">
        <v>16</v>
      </c>
      <c r="F90" s="55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87"/>
  <sheetViews>
    <sheetView topLeftCell="A70" workbookViewId="0">
      <selection activeCell="C28" sqref="C28"/>
    </sheetView>
  </sheetViews>
  <sheetFormatPr baseColWidth="10" defaultRowHeight="15" x14ac:dyDescent="0.25"/>
  <cols>
    <col min="2" max="2" width="31.7109375" customWidth="1"/>
    <col min="3" max="3" width="40" customWidth="1"/>
    <col min="4" max="4" width="10.42578125" customWidth="1"/>
    <col min="5" max="5" width="14.85546875" customWidth="1"/>
    <col min="6" max="6" width="14.28515625" customWidth="1"/>
  </cols>
  <sheetData>
    <row r="3" spans="2:7" s="101" customFormat="1" ht="15" customHeight="1" thickBot="1" x14ac:dyDescent="0.3"/>
    <row r="4" spans="2:7" ht="15.75" thickBot="1" x14ac:dyDescent="0.3">
      <c r="B4" s="74"/>
      <c r="C4" s="75" t="s">
        <v>15</v>
      </c>
      <c r="D4" s="60"/>
      <c r="E4" s="61"/>
      <c r="F4" s="62"/>
    </row>
    <row r="5" spans="2:7" ht="15.75" x14ac:dyDescent="0.3">
      <c r="B5" s="76" t="s">
        <v>0</v>
      </c>
      <c r="C5" s="77" t="s">
        <v>98</v>
      </c>
      <c r="D5" s="188"/>
      <c r="E5" s="189"/>
      <c r="F5" s="189"/>
      <c r="G5" s="190"/>
    </row>
    <row r="6" spans="2:7" ht="15.75" x14ac:dyDescent="0.3">
      <c r="B6" s="78" t="s">
        <v>1</v>
      </c>
      <c r="C6" s="79" t="s">
        <v>99</v>
      </c>
      <c r="D6" s="188"/>
      <c r="E6" s="189"/>
      <c r="F6" s="189"/>
    </row>
    <row r="7" spans="2:7" ht="16.5" x14ac:dyDescent="0.3">
      <c r="B7" s="78" t="s">
        <v>2</v>
      </c>
      <c r="C7" s="80" t="s">
        <v>162</v>
      </c>
      <c r="D7" s="68"/>
      <c r="E7" s="86">
        <v>42150</v>
      </c>
      <c r="F7" s="67"/>
    </row>
    <row r="8" spans="2:7" ht="15.75" x14ac:dyDescent="0.3">
      <c r="B8" s="78" t="s">
        <v>3</v>
      </c>
      <c r="C8" s="80"/>
      <c r="D8" s="63"/>
      <c r="E8" s="88" t="s">
        <v>168</v>
      </c>
      <c r="F8" s="67"/>
    </row>
    <row r="9" spans="2:7" ht="15.75" x14ac:dyDescent="0.3">
      <c r="B9" s="167" t="s">
        <v>81</v>
      </c>
      <c r="C9" s="168" t="s">
        <v>150</v>
      </c>
      <c r="D9" s="63"/>
      <c r="E9" s="67"/>
      <c r="F9" s="67"/>
    </row>
    <row r="10" spans="2:7" ht="15.75" x14ac:dyDescent="0.3">
      <c r="B10" s="78" t="s">
        <v>4</v>
      </c>
      <c r="C10" s="80">
        <v>210694</v>
      </c>
      <c r="D10" s="63"/>
      <c r="E10" s="67"/>
      <c r="F10" s="67"/>
    </row>
    <row r="11" spans="2:7" ht="15.75" x14ac:dyDescent="0.3">
      <c r="B11" s="81" t="s">
        <v>6</v>
      </c>
      <c r="C11" s="82">
        <v>7145</v>
      </c>
      <c r="D11" s="63"/>
      <c r="E11" s="69"/>
      <c r="F11" s="67"/>
    </row>
    <row r="12" spans="2:7" ht="15.75" x14ac:dyDescent="0.3">
      <c r="B12" s="81" t="s">
        <v>7</v>
      </c>
      <c r="C12" s="82"/>
      <c r="D12" s="63"/>
      <c r="E12" s="69"/>
      <c r="F12" s="67"/>
      <c r="G12" t="s">
        <v>119</v>
      </c>
    </row>
    <row r="13" spans="2:7" ht="16.5" thickBot="1" x14ac:dyDescent="0.35">
      <c r="B13" s="81" t="s">
        <v>8</v>
      </c>
      <c r="C13" s="82"/>
      <c r="D13" s="63"/>
      <c r="E13" s="69"/>
      <c r="F13" s="85"/>
      <c r="G13" s="183" t="s">
        <v>120</v>
      </c>
    </row>
    <row r="14" spans="2:7" ht="15.75" x14ac:dyDescent="0.3">
      <c r="B14" s="179" t="s">
        <v>9</v>
      </c>
      <c r="C14" s="180"/>
      <c r="D14" s="181" t="s">
        <v>11</v>
      </c>
      <c r="E14" s="180" t="s">
        <v>12</v>
      </c>
      <c r="F14" s="182" t="s">
        <v>13</v>
      </c>
      <c r="G14" s="183" t="s">
        <v>121</v>
      </c>
    </row>
    <row r="15" spans="2:7" s="131" customFormat="1" ht="15.75" x14ac:dyDescent="0.3">
      <c r="B15" s="156" t="s">
        <v>100</v>
      </c>
      <c r="C15" s="19" t="s">
        <v>112</v>
      </c>
      <c r="D15" s="156">
        <v>2</v>
      </c>
      <c r="E15" s="41">
        <v>587718</v>
      </c>
      <c r="F15" s="113">
        <f t="shared" ref="F15:F22" si="0">E15*D15</f>
        <v>1175436</v>
      </c>
    </row>
    <row r="16" spans="2:7" s="131" customFormat="1" ht="15.75" x14ac:dyDescent="0.3">
      <c r="B16" s="156" t="s">
        <v>101</v>
      </c>
      <c r="C16" s="19" t="s">
        <v>111</v>
      </c>
      <c r="D16" s="156">
        <v>35</v>
      </c>
      <c r="E16" s="41">
        <v>137610</v>
      </c>
      <c r="F16" s="113">
        <f t="shared" si="0"/>
        <v>4816350</v>
      </c>
    </row>
    <row r="17" spans="2:6" s="131" customFormat="1" ht="15.75" x14ac:dyDescent="0.3">
      <c r="B17" s="156" t="s">
        <v>151</v>
      </c>
      <c r="C17" s="19" t="s">
        <v>113</v>
      </c>
      <c r="D17" s="156">
        <v>35</v>
      </c>
      <c r="E17" s="41">
        <v>3500</v>
      </c>
      <c r="F17" s="113">
        <f>E17*D17</f>
        <v>122500</v>
      </c>
    </row>
    <row r="18" spans="2:6" s="131" customFormat="1" ht="15.75" x14ac:dyDescent="0.3">
      <c r="B18" s="156" t="s">
        <v>102</v>
      </c>
      <c r="C18" s="19" t="s">
        <v>109</v>
      </c>
      <c r="D18" s="156">
        <v>35</v>
      </c>
      <c r="E18" s="41">
        <v>53160</v>
      </c>
      <c r="F18" s="113">
        <f t="shared" si="0"/>
        <v>1860600</v>
      </c>
    </row>
    <row r="19" spans="2:6" s="131" customFormat="1" ht="15.75" x14ac:dyDescent="0.3">
      <c r="B19" s="156" t="s">
        <v>103</v>
      </c>
      <c r="C19" s="19" t="s">
        <v>110</v>
      </c>
      <c r="D19" s="156">
        <v>4</v>
      </c>
      <c r="E19" s="41">
        <v>72840</v>
      </c>
      <c r="F19" s="113">
        <f t="shared" si="0"/>
        <v>291360</v>
      </c>
    </row>
    <row r="20" spans="2:6" ht="15.75" x14ac:dyDescent="0.3">
      <c r="B20" s="156" t="s">
        <v>104</v>
      </c>
      <c r="C20" s="19" t="s">
        <v>108</v>
      </c>
      <c r="D20" s="156">
        <v>4</v>
      </c>
      <c r="E20" s="41">
        <v>195270</v>
      </c>
      <c r="F20" s="113">
        <f t="shared" si="0"/>
        <v>781080</v>
      </c>
    </row>
    <row r="21" spans="2:6" s="131" customFormat="1" ht="15.75" x14ac:dyDescent="0.3">
      <c r="B21" s="156" t="s">
        <v>105</v>
      </c>
      <c r="C21" s="19" t="s">
        <v>107</v>
      </c>
      <c r="D21" s="150">
        <v>1</v>
      </c>
      <c r="E21" s="41">
        <v>250000</v>
      </c>
      <c r="F21" s="113">
        <f t="shared" si="0"/>
        <v>250000</v>
      </c>
    </row>
    <row r="22" spans="2:6" s="131" customFormat="1" ht="15.75" x14ac:dyDescent="0.3">
      <c r="B22" s="156">
        <v>11110000</v>
      </c>
      <c r="C22" s="19" t="s">
        <v>106</v>
      </c>
      <c r="D22" s="150">
        <v>1</v>
      </c>
      <c r="E22" s="41">
        <v>450000</v>
      </c>
      <c r="F22" s="113">
        <f t="shared" si="0"/>
        <v>450000</v>
      </c>
    </row>
    <row r="23" spans="2:6" ht="15.75" x14ac:dyDescent="0.3">
      <c r="B23" s="70"/>
      <c r="C23" s="71"/>
      <c r="D23" s="83"/>
      <c r="E23" s="72" t="s">
        <v>14</v>
      </c>
      <c r="F23" s="73">
        <f>SUM(F15:F22)</f>
        <v>9747326</v>
      </c>
    </row>
    <row r="25" spans="2:6" ht="15.75" thickBot="1" x14ac:dyDescent="0.3"/>
    <row r="26" spans="2:6" ht="15.75" thickBot="1" x14ac:dyDescent="0.3">
      <c r="B26" s="74"/>
      <c r="C26" s="75" t="s">
        <v>19</v>
      </c>
      <c r="D26" s="60"/>
      <c r="E26" s="61"/>
      <c r="F26" s="62"/>
    </row>
    <row r="27" spans="2:6" ht="15.75" x14ac:dyDescent="0.3">
      <c r="B27" s="76" t="s">
        <v>0</v>
      </c>
      <c r="C27" s="107" t="s">
        <v>116</v>
      </c>
      <c r="D27" s="63"/>
      <c r="E27" s="64" t="s">
        <v>22</v>
      </c>
      <c r="F27" s="65"/>
    </row>
    <row r="28" spans="2:6" ht="15.75" x14ac:dyDescent="0.3">
      <c r="B28" s="78" t="s">
        <v>1</v>
      </c>
      <c r="C28" s="108" t="s">
        <v>115</v>
      </c>
      <c r="D28" s="66"/>
      <c r="E28" s="84"/>
      <c r="F28" s="67"/>
    </row>
    <row r="29" spans="2:6" ht="16.5" x14ac:dyDescent="0.3">
      <c r="B29" s="78" t="s">
        <v>2</v>
      </c>
      <c r="C29" s="109">
        <v>139630</v>
      </c>
      <c r="D29" s="68"/>
      <c r="E29" s="92">
        <v>42142</v>
      </c>
      <c r="F29" s="67"/>
    </row>
    <row r="30" spans="2:6" ht="15.75" x14ac:dyDescent="0.3">
      <c r="B30" s="78" t="s">
        <v>3</v>
      </c>
      <c r="C30" s="95"/>
      <c r="D30" s="63"/>
      <c r="E30" s="88" t="s">
        <v>148</v>
      </c>
      <c r="F30" s="67"/>
    </row>
    <row r="31" spans="2:6" ht="15.75" x14ac:dyDescent="0.3">
      <c r="B31" s="167" t="s">
        <v>81</v>
      </c>
      <c r="C31" s="168">
        <v>11477</v>
      </c>
      <c r="D31" s="63"/>
      <c r="E31" s="67"/>
      <c r="F31" s="67"/>
    </row>
    <row r="32" spans="2:6" ht="15.75" x14ac:dyDescent="0.3">
      <c r="B32" s="78" t="s">
        <v>4</v>
      </c>
      <c r="C32" s="95" t="s">
        <v>117</v>
      </c>
      <c r="D32" s="63"/>
      <c r="E32" s="67"/>
      <c r="F32" s="67"/>
    </row>
    <row r="33" spans="2:6" ht="15.75" x14ac:dyDescent="0.3">
      <c r="B33" s="81" t="s">
        <v>6</v>
      </c>
      <c r="C33" s="96"/>
      <c r="D33" s="63"/>
      <c r="E33" s="69"/>
      <c r="F33" s="67"/>
    </row>
    <row r="34" spans="2:6" ht="15.75" x14ac:dyDescent="0.3">
      <c r="B34" s="81" t="s">
        <v>7</v>
      </c>
      <c r="C34" s="96"/>
      <c r="D34" s="63"/>
      <c r="E34" s="69"/>
      <c r="F34" s="67"/>
    </row>
    <row r="35" spans="2:6" ht="16.5" thickBot="1" x14ac:dyDescent="0.35">
      <c r="B35" s="81" t="s">
        <v>8</v>
      </c>
      <c r="C35" s="96"/>
      <c r="D35" s="63"/>
      <c r="E35" s="69"/>
      <c r="F35" s="85"/>
    </row>
    <row r="36" spans="2:6" ht="16.5" thickBot="1" x14ac:dyDescent="0.35">
      <c r="B36" s="116" t="s">
        <v>9</v>
      </c>
      <c r="C36" s="117" t="s">
        <v>10</v>
      </c>
      <c r="D36" s="118" t="s">
        <v>11</v>
      </c>
      <c r="E36" s="117" t="s">
        <v>12</v>
      </c>
      <c r="F36" s="119" t="s">
        <v>13</v>
      </c>
    </row>
    <row r="37" spans="2:6" x14ac:dyDescent="0.25">
      <c r="B37" s="98"/>
      <c r="C37" s="97"/>
      <c r="D37" s="120"/>
      <c r="E37" s="99"/>
      <c r="F37" s="121"/>
    </row>
    <row r="38" spans="2:6" x14ac:dyDescent="0.25">
      <c r="B38" s="91">
        <v>28315</v>
      </c>
      <c r="C38" s="83" t="s">
        <v>118</v>
      </c>
      <c r="D38" s="83">
        <v>6</v>
      </c>
      <c r="E38" s="122">
        <v>114000</v>
      </c>
      <c r="F38" s="122">
        <f>E38*D38</f>
        <v>684000</v>
      </c>
    </row>
    <row r="39" spans="2:6" ht="15.75" x14ac:dyDescent="0.3">
      <c r="B39" s="70"/>
      <c r="C39" s="71"/>
      <c r="D39" s="83"/>
      <c r="E39" s="72" t="s">
        <v>14</v>
      </c>
      <c r="F39" s="73">
        <f>SUM(F38)</f>
        <v>684000</v>
      </c>
    </row>
    <row r="41" spans="2:6" ht="15.75" thickBot="1" x14ac:dyDescent="0.3"/>
    <row r="42" spans="2:6" ht="15.75" thickBot="1" x14ac:dyDescent="0.3">
      <c r="B42" s="74"/>
      <c r="C42" s="75" t="s">
        <v>73</v>
      </c>
      <c r="D42" s="60"/>
      <c r="E42" s="61"/>
      <c r="F42" s="62"/>
    </row>
    <row r="43" spans="2:6" ht="15.75" x14ac:dyDescent="0.3">
      <c r="B43" s="76" t="s">
        <v>0</v>
      </c>
      <c r="C43" s="144" t="s">
        <v>122</v>
      </c>
      <c r="D43" s="211"/>
      <c r="E43" s="212"/>
      <c r="F43" s="212"/>
    </row>
    <row r="44" spans="2:6" ht="15.75" x14ac:dyDescent="0.3">
      <c r="B44" s="78" t="s">
        <v>1</v>
      </c>
      <c r="C44" s="146" t="s">
        <v>123</v>
      </c>
      <c r="D44" s="66"/>
      <c r="E44" s="84"/>
      <c r="F44" s="67"/>
    </row>
    <row r="45" spans="2:6" ht="16.5" x14ac:dyDescent="0.3">
      <c r="B45" s="78" t="s">
        <v>2</v>
      </c>
      <c r="C45" s="95">
        <v>139965</v>
      </c>
      <c r="D45" s="68"/>
      <c r="E45" s="92">
        <v>42149</v>
      </c>
      <c r="F45" s="67"/>
    </row>
    <row r="46" spans="2:6" ht="15.75" x14ac:dyDescent="0.3">
      <c r="B46" s="78" t="s">
        <v>3</v>
      </c>
      <c r="C46" s="95"/>
      <c r="D46" s="63"/>
      <c r="E46" s="88" t="s">
        <v>163</v>
      </c>
      <c r="F46" s="67"/>
    </row>
    <row r="47" spans="2:6" ht="15.75" x14ac:dyDescent="0.3">
      <c r="B47" s="167" t="s">
        <v>81</v>
      </c>
      <c r="C47" s="168">
        <v>11663</v>
      </c>
      <c r="D47" s="63"/>
      <c r="E47" s="67"/>
      <c r="F47" s="67"/>
    </row>
    <row r="48" spans="2:6" ht="15.75" x14ac:dyDescent="0.3">
      <c r="B48" s="78" t="s">
        <v>4</v>
      </c>
      <c r="C48" s="95">
        <v>1752</v>
      </c>
      <c r="D48" s="63"/>
      <c r="E48" s="67"/>
      <c r="F48" s="67"/>
    </row>
    <row r="49" spans="2:6" ht="15.75" x14ac:dyDescent="0.3">
      <c r="B49" s="81" t="s">
        <v>6</v>
      </c>
      <c r="C49" s="96">
        <v>7186</v>
      </c>
      <c r="D49" s="63"/>
      <c r="E49" s="69"/>
      <c r="F49" s="67"/>
    </row>
    <row r="50" spans="2:6" ht="15.75" x14ac:dyDescent="0.3">
      <c r="B50" s="81" t="s">
        <v>7</v>
      </c>
      <c r="C50" s="96"/>
      <c r="D50" s="63"/>
      <c r="E50" s="69"/>
      <c r="F50" s="67"/>
    </row>
    <row r="51" spans="2:6" ht="16.5" thickBot="1" x14ac:dyDescent="0.35">
      <c r="B51" s="81" t="s">
        <v>8</v>
      </c>
      <c r="C51" s="96"/>
      <c r="D51" s="63"/>
      <c r="E51" s="69"/>
      <c r="F51" s="85"/>
    </row>
    <row r="52" spans="2:6" ht="16.5" thickBot="1" x14ac:dyDescent="0.35">
      <c r="B52" s="116" t="s">
        <v>9</v>
      </c>
      <c r="C52" s="117" t="s">
        <v>10</v>
      </c>
      <c r="D52" s="118" t="s">
        <v>11</v>
      </c>
      <c r="E52" s="117" t="s">
        <v>12</v>
      </c>
      <c r="F52" s="119" t="s">
        <v>13</v>
      </c>
    </row>
    <row r="53" spans="2:6" x14ac:dyDescent="0.25">
      <c r="B53" s="91" t="s">
        <v>133</v>
      </c>
      <c r="C53" s="83" t="s">
        <v>132</v>
      </c>
      <c r="D53" s="83">
        <v>1</v>
      </c>
      <c r="E53" s="122">
        <v>944000</v>
      </c>
      <c r="F53" s="122">
        <f>E53*D53</f>
        <v>944000</v>
      </c>
    </row>
    <row r="54" spans="2:6" ht="15.75" x14ac:dyDescent="0.3">
      <c r="B54" s="70"/>
      <c r="C54" s="71"/>
      <c r="D54" s="83"/>
      <c r="E54" s="72" t="s">
        <v>14</v>
      </c>
      <c r="F54" s="73">
        <f>SUM(F53)</f>
        <v>944000</v>
      </c>
    </row>
    <row r="56" spans="2:6" ht="15.75" thickBot="1" x14ac:dyDescent="0.3"/>
    <row r="57" spans="2:6" ht="15.75" thickBot="1" x14ac:dyDescent="0.3">
      <c r="B57" s="74"/>
      <c r="C57" s="75" t="s">
        <v>75</v>
      </c>
      <c r="D57" s="60"/>
      <c r="E57" s="61"/>
      <c r="F57" s="62"/>
    </row>
    <row r="58" spans="2:6" ht="15.75" x14ac:dyDescent="0.3">
      <c r="B58" s="76" t="s">
        <v>0</v>
      </c>
      <c r="C58" s="146" t="s">
        <v>124</v>
      </c>
      <c r="D58" s="63"/>
      <c r="E58" s="64" t="s">
        <v>22</v>
      </c>
      <c r="F58" s="65"/>
    </row>
    <row r="59" spans="2:6" ht="15.75" x14ac:dyDescent="0.3">
      <c r="B59" s="78" t="s">
        <v>1</v>
      </c>
      <c r="C59" s="108" t="s">
        <v>125</v>
      </c>
      <c r="D59" s="66"/>
      <c r="E59" s="84"/>
      <c r="F59" s="67"/>
    </row>
    <row r="60" spans="2:6" ht="16.5" x14ac:dyDescent="0.3">
      <c r="B60" s="78" t="s">
        <v>2</v>
      </c>
      <c r="C60" s="109">
        <v>137723</v>
      </c>
      <c r="D60" s="68"/>
      <c r="E60" s="92">
        <v>42143</v>
      </c>
      <c r="F60" s="67"/>
    </row>
    <row r="61" spans="2:6" ht="15.75" x14ac:dyDescent="0.3">
      <c r="B61" s="78" t="s">
        <v>3</v>
      </c>
      <c r="C61" s="109"/>
      <c r="D61" s="63"/>
      <c r="E61" s="88" t="s">
        <v>149</v>
      </c>
      <c r="F61" s="67"/>
    </row>
    <row r="62" spans="2:6" ht="15.75" x14ac:dyDescent="0.3">
      <c r="B62" s="167" t="s">
        <v>81</v>
      </c>
      <c r="C62" s="168"/>
      <c r="D62" s="63"/>
      <c r="E62" s="67"/>
      <c r="F62" s="67"/>
    </row>
    <row r="63" spans="2:6" ht="15.75" x14ac:dyDescent="0.3">
      <c r="B63" s="78" t="s">
        <v>4</v>
      </c>
      <c r="C63" s="109" t="s">
        <v>147</v>
      </c>
      <c r="D63" s="63"/>
      <c r="E63" s="67"/>
      <c r="F63" s="67"/>
    </row>
    <row r="64" spans="2:6" ht="15.75" x14ac:dyDescent="0.3">
      <c r="B64" s="81" t="s">
        <v>6</v>
      </c>
      <c r="C64" s="110"/>
      <c r="D64" s="63"/>
      <c r="E64" s="69"/>
      <c r="F64" s="67"/>
    </row>
    <row r="65" spans="2:6" ht="15.75" x14ac:dyDescent="0.3">
      <c r="B65" s="81" t="s">
        <v>7</v>
      </c>
      <c r="C65" s="110"/>
      <c r="D65" s="63"/>
      <c r="E65" s="69"/>
      <c r="F65" s="67"/>
    </row>
    <row r="66" spans="2:6" ht="16.5" thickBot="1" x14ac:dyDescent="0.35">
      <c r="B66" s="81" t="s">
        <v>8</v>
      </c>
      <c r="C66" s="110"/>
      <c r="D66" s="63"/>
      <c r="E66" s="69"/>
      <c r="F66" s="85"/>
    </row>
    <row r="67" spans="2:6" ht="16.5" thickBot="1" x14ac:dyDescent="0.35">
      <c r="B67" s="116" t="s">
        <v>9</v>
      </c>
      <c r="C67" s="117" t="s">
        <v>10</v>
      </c>
      <c r="D67" s="118" t="s">
        <v>11</v>
      </c>
      <c r="E67" s="117" t="s">
        <v>12</v>
      </c>
      <c r="F67" s="119" t="s">
        <v>13</v>
      </c>
    </row>
    <row r="68" spans="2:6" x14ac:dyDescent="0.25">
      <c r="B68" s="91" t="s">
        <v>127</v>
      </c>
      <c r="C68" s="111" t="s">
        <v>126</v>
      </c>
      <c r="D68" s="111">
        <v>1</v>
      </c>
      <c r="E68" s="41">
        <v>1672280</v>
      </c>
      <c r="F68" s="122">
        <f>E68*D68</f>
        <v>1672280</v>
      </c>
    </row>
    <row r="69" spans="2:6" ht="15.75" x14ac:dyDescent="0.3">
      <c r="B69" s="70"/>
      <c r="C69" s="105"/>
      <c r="D69" s="111"/>
      <c r="E69" s="106" t="s">
        <v>14</v>
      </c>
      <c r="F69" s="73">
        <f>SUM(F68:F68)</f>
        <v>1672280</v>
      </c>
    </row>
    <row r="70" spans="2:6" ht="15.75" thickBot="1" x14ac:dyDescent="0.3"/>
    <row r="71" spans="2:6" ht="15.75" thickBot="1" x14ac:dyDescent="0.3">
      <c r="B71" s="74"/>
      <c r="C71" s="75" t="s">
        <v>74</v>
      </c>
      <c r="D71" s="60"/>
      <c r="E71" s="61"/>
      <c r="F71" s="62"/>
    </row>
    <row r="72" spans="2:6" ht="15.75" x14ac:dyDescent="0.3">
      <c r="B72" s="76" t="s">
        <v>0</v>
      </c>
      <c r="C72" s="107" t="s">
        <v>128</v>
      </c>
      <c r="D72" s="211"/>
      <c r="E72" s="212"/>
      <c r="F72" s="212"/>
    </row>
    <row r="73" spans="2:6" ht="15.75" x14ac:dyDescent="0.3">
      <c r="B73" s="78" t="s">
        <v>1</v>
      </c>
      <c r="C73" s="108" t="s">
        <v>129</v>
      </c>
      <c r="D73" s="66"/>
      <c r="E73" s="84"/>
      <c r="F73" s="67"/>
    </row>
    <row r="74" spans="2:6" ht="16.5" x14ac:dyDescent="0.3">
      <c r="B74" s="78" t="s">
        <v>2</v>
      </c>
      <c r="C74" s="109">
        <v>140450</v>
      </c>
      <c r="D74" s="68"/>
      <c r="E74" s="92">
        <v>42150</v>
      </c>
      <c r="F74" s="67"/>
    </row>
    <row r="75" spans="2:6" ht="15.75" x14ac:dyDescent="0.3">
      <c r="B75" s="78" t="s">
        <v>3</v>
      </c>
      <c r="C75" s="109"/>
      <c r="D75" s="63"/>
      <c r="E75" s="88" t="s">
        <v>170</v>
      </c>
      <c r="F75" s="67"/>
    </row>
    <row r="76" spans="2:6" ht="15.75" x14ac:dyDescent="0.3">
      <c r="B76" s="167" t="s">
        <v>81</v>
      </c>
      <c r="C76" s="168">
        <v>11950</v>
      </c>
      <c r="D76" s="63"/>
      <c r="E76" s="67"/>
      <c r="F76" s="67"/>
    </row>
    <row r="77" spans="2:6" ht="15.75" x14ac:dyDescent="0.3">
      <c r="B77" s="78" t="s">
        <v>4</v>
      </c>
      <c r="C77" s="109">
        <v>4520131614</v>
      </c>
      <c r="D77" s="63"/>
      <c r="E77" s="67"/>
      <c r="F77" s="67"/>
    </row>
    <row r="78" spans="2:6" ht="15.75" x14ac:dyDescent="0.3">
      <c r="B78" s="81" t="s">
        <v>6</v>
      </c>
      <c r="C78" s="110">
        <v>7120</v>
      </c>
      <c r="D78" s="63"/>
      <c r="E78" s="69"/>
      <c r="F78" s="67"/>
    </row>
    <row r="79" spans="2:6" ht="15.75" x14ac:dyDescent="0.3">
      <c r="B79" s="81" t="s">
        <v>7</v>
      </c>
      <c r="C79" s="110"/>
      <c r="D79" s="63"/>
      <c r="E79" s="69"/>
      <c r="F79" s="67"/>
    </row>
    <row r="80" spans="2:6" ht="16.5" thickBot="1" x14ac:dyDescent="0.35">
      <c r="B80" s="81" t="s">
        <v>8</v>
      </c>
      <c r="C80" s="110"/>
      <c r="D80" s="63"/>
      <c r="E80" s="69"/>
      <c r="F80" s="85"/>
    </row>
    <row r="81" spans="2:6" s="101" customFormat="1" ht="16.5" thickBot="1" x14ac:dyDescent="0.35">
      <c r="B81" s="116" t="s">
        <v>9</v>
      </c>
      <c r="C81" s="117" t="s">
        <v>10</v>
      </c>
      <c r="D81" s="118" t="s">
        <v>11</v>
      </c>
      <c r="E81" s="117" t="s">
        <v>12</v>
      </c>
      <c r="F81" s="119" t="s">
        <v>13</v>
      </c>
    </row>
    <row r="82" spans="2:6" s="101" customFormat="1" ht="15.75" x14ac:dyDescent="0.3">
      <c r="B82" s="115">
        <v>9910000003</v>
      </c>
      <c r="C82" s="115" t="s">
        <v>130</v>
      </c>
      <c r="D82" s="115">
        <v>1</v>
      </c>
      <c r="E82" s="159">
        <v>172196</v>
      </c>
      <c r="F82" s="159">
        <f>E82*D82</f>
        <v>172196</v>
      </c>
    </row>
    <row r="83" spans="2:6" ht="15.75" x14ac:dyDescent="0.3">
      <c r="B83" s="70"/>
      <c r="C83" s="150" t="s">
        <v>131</v>
      </c>
      <c r="D83" s="111"/>
      <c r="E83" s="106" t="s">
        <v>14</v>
      </c>
      <c r="F83" s="73">
        <f>SUM(F82)</f>
        <v>172196</v>
      </c>
    </row>
    <row r="86" spans="2:6" x14ac:dyDescent="0.25">
      <c r="E86" s="87" t="s">
        <v>76</v>
      </c>
      <c r="F86" s="55">
        <f>F83+F69+F54+F39+F23</f>
        <v>13219802</v>
      </c>
    </row>
    <row r="87" spans="2:6" x14ac:dyDescent="0.25">
      <c r="F87" t="s">
        <v>22</v>
      </c>
    </row>
  </sheetData>
  <mergeCells count="2">
    <mergeCell ref="D43:F43"/>
    <mergeCell ref="D72:F7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2"/>
  <sheetViews>
    <sheetView topLeftCell="A25" workbookViewId="0">
      <selection activeCell="C25" sqref="C25"/>
    </sheetView>
  </sheetViews>
  <sheetFormatPr baseColWidth="10" defaultRowHeight="15" x14ac:dyDescent="0.25"/>
  <cols>
    <col min="2" max="2" width="32.42578125" customWidth="1"/>
    <col min="3" max="3" width="38.85546875" customWidth="1"/>
    <col min="4" max="4" width="12.28515625" customWidth="1"/>
    <col min="5" max="5" width="14" customWidth="1"/>
    <col min="6" max="6" width="13.42578125" customWidth="1"/>
  </cols>
  <sheetData>
    <row r="2" spans="2:8" ht="15.75" thickBot="1" x14ac:dyDescent="0.3"/>
    <row r="3" spans="2:8" ht="15.75" thickBot="1" x14ac:dyDescent="0.3">
      <c r="B3" s="74"/>
      <c r="C3" s="75" t="s">
        <v>25</v>
      </c>
      <c r="D3" s="60"/>
      <c r="E3" s="61"/>
      <c r="F3" s="62"/>
    </row>
    <row r="4" spans="2:8" ht="15.75" x14ac:dyDescent="0.3">
      <c r="B4" s="76" t="s">
        <v>0</v>
      </c>
      <c r="C4" s="94" t="s">
        <v>128</v>
      </c>
      <c r="D4" s="211"/>
      <c r="E4" s="212"/>
      <c r="F4" s="212"/>
    </row>
    <row r="5" spans="2:8" ht="15.75" x14ac:dyDescent="0.3">
      <c r="B5" s="78" t="s">
        <v>1</v>
      </c>
      <c r="C5" s="79" t="s">
        <v>134</v>
      </c>
      <c r="D5" s="66"/>
      <c r="E5" s="84"/>
      <c r="F5" s="67"/>
    </row>
    <row r="6" spans="2:8" ht="16.5" x14ac:dyDescent="0.3">
      <c r="B6" s="78" t="s">
        <v>2</v>
      </c>
      <c r="C6" s="95"/>
      <c r="D6" s="68"/>
      <c r="E6" s="92">
        <v>42149</v>
      </c>
      <c r="F6" s="67"/>
    </row>
    <row r="7" spans="2:8" ht="15.75" x14ac:dyDescent="0.3">
      <c r="B7" s="78" t="s">
        <v>3</v>
      </c>
      <c r="C7" s="95"/>
      <c r="D7" s="63"/>
      <c r="E7" s="88" t="s">
        <v>164</v>
      </c>
      <c r="F7" s="67"/>
    </row>
    <row r="8" spans="2:8" s="131" customFormat="1" ht="15.75" x14ac:dyDescent="0.3">
      <c r="B8" s="167" t="s">
        <v>81</v>
      </c>
      <c r="C8" s="168">
        <v>10844</v>
      </c>
      <c r="D8" s="135"/>
      <c r="E8" s="138"/>
      <c r="F8" s="138"/>
    </row>
    <row r="9" spans="2:8" ht="15.75" x14ac:dyDescent="0.3">
      <c r="B9" s="78" t="s">
        <v>4</v>
      </c>
      <c r="C9" s="95">
        <v>4520131326</v>
      </c>
      <c r="D9" s="63"/>
      <c r="E9" s="67"/>
      <c r="F9" s="67"/>
    </row>
    <row r="10" spans="2:8" ht="15.75" x14ac:dyDescent="0.3">
      <c r="B10" s="81" t="s">
        <v>6</v>
      </c>
      <c r="C10" s="96"/>
      <c r="D10" s="63"/>
      <c r="E10" s="69"/>
      <c r="F10" s="67"/>
    </row>
    <row r="11" spans="2:8" ht="15.75" x14ac:dyDescent="0.3">
      <c r="B11" s="81" t="s">
        <v>7</v>
      </c>
      <c r="C11" s="96"/>
      <c r="D11" s="63"/>
      <c r="E11" s="69"/>
      <c r="F11" s="67"/>
    </row>
    <row r="12" spans="2:8" ht="16.5" thickBot="1" x14ac:dyDescent="0.35">
      <c r="B12" s="81" t="s">
        <v>8</v>
      </c>
      <c r="C12" s="96"/>
      <c r="D12" s="63"/>
      <c r="E12" s="69"/>
      <c r="F12" s="85"/>
      <c r="H12" t="s">
        <v>22</v>
      </c>
    </row>
    <row r="13" spans="2:8" ht="15.75" x14ac:dyDescent="0.3">
      <c r="B13" s="102" t="s">
        <v>9</v>
      </c>
      <c r="C13" s="103" t="s">
        <v>10</v>
      </c>
      <c r="D13" s="103" t="s">
        <v>11</v>
      </c>
      <c r="E13" s="103" t="s">
        <v>12</v>
      </c>
      <c r="F13" s="104" t="s">
        <v>13</v>
      </c>
    </row>
    <row r="14" spans="2:8" ht="15.75" x14ac:dyDescent="0.3">
      <c r="B14" s="150" t="s">
        <v>135</v>
      </c>
      <c r="C14" s="111" t="s">
        <v>137</v>
      </c>
      <c r="D14" s="70">
        <v>1</v>
      </c>
      <c r="E14" s="159">
        <v>55125</v>
      </c>
      <c r="F14" s="73">
        <f>E14*D14</f>
        <v>55125</v>
      </c>
    </row>
    <row r="15" spans="2:8" ht="15.75" x14ac:dyDescent="0.3">
      <c r="B15" s="111" t="s">
        <v>136</v>
      </c>
      <c r="C15" s="19" t="s">
        <v>138</v>
      </c>
      <c r="D15" s="111">
        <v>1</v>
      </c>
      <c r="E15" s="73">
        <v>40250</v>
      </c>
      <c r="F15" s="73">
        <f>E15*D15</f>
        <v>40250</v>
      </c>
    </row>
    <row r="16" spans="2:8" ht="15.75" x14ac:dyDescent="0.3">
      <c r="B16" s="70"/>
      <c r="C16" s="71"/>
      <c r="D16" s="83"/>
      <c r="E16" s="72" t="s">
        <v>14</v>
      </c>
      <c r="F16" s="73">
        <f>SUM(F14:F15)</f>
        <v>95375</v>
      </c>
    </row>
    <row r="18" spans="2:6" ht="15.75" thickBot="1" x14ac:dyDescent="0.3"/>
    <row r="19" spans="2:6" ht="15.75" thickBot="1" x14ac:dyDescent="0.3">
      <c r="B19" s="74"/>
      <c r="C19" s="75" t="s">
        <v>26</v>
      </c>
      <c r="D19" s="60"/>
      <c r="E19" s="61"/>
      <c r="F19" s="62"/>
    </row>
    <row r="20" spans="2:6" ht="15.75" x14ac:dyDescent="0.3">
      <c r="B20" s="76" t="s">
        <v>0</v>
      </c>
      <c r="C20" s="144" t="s">
        <v>128</v>
      </c>
      <c r="D20" s="211" t="s">
        <v>152</v>
      </c>
      <c r="E20" s="212"/>
      <c r="F20" s="212"/>
    </row>
    <row r="21" spans="2:6" ht="15.75" x14ac:dyDescent="0.3">
      <c r="B21" s="78" t="s">
        <v>1</v>
      </c>
      <c r="C21" s="146" t="s">
        <v>134</v>
      </c>
      <c r="D21" s="66"/>
      <c r="E21" s="84"/>
      <c r="F21" s="67"/>
    </row>
    <row r="22" spans="2:6" ht="16.5" x14ac:dyDescent="0.3">
      <c r="B22" s="78" t="s">
        <v>2</v>
      </c>
      <c r="C22" s="95"/>
      <c r="D22" s="68"/>
      <c r="E22" s="92"/>
      <c r="F22" s="67"/>
    </row>
    <row r="23" spans="2:6" ht="15.75" x14ac:dyDescent="0.3">
      <c r="B23" s="78" t="s">
        <v>3</v>
      </c>
      <c r="C23" s="95"/>
      <c r="D23" s="63"/>
      <c r="E23" s="88"/>
      <c r="F23" s="67"/>
    </row>
    <row r="24" spans="2:6" s="131" customFormat="1" ht="15.75" x14ac:dyDescent="0.3">
      <c r="B24" s="167" t="s">
        <v>81</v>
      </c>
      <c r="C24" s="168"/>
      <c r="D24" s="135"/>
      <c r="E24" s="138"/>
      <c r="F24" s="138"/>
    </row>
    <row r="25" spans="2:6" ht="15.75" x14ac:dyDescent="0.3">
      <c r="B25" s="78" t="s">
        <v>4</v>
      </c>
      <c r="C25" s="95">
        <v>4520131613</v>
      </c>
      <c r="D25" s="63"/>
      <c r="E25" s="67"/>
      <c r="F25" s="67"/>
    </row>
    <row r="26" spans="2:6" ht="15.75" x14ac:dyDescent="0.3">
      <c r="B26" s="81" t="s">
        <v>6</v>
      </c>
      <c r="C26" s="96"/>
      <c r="D26" s="63"/>
      <c r="E26" s="69"/>
      <c r="F26" s="67"/>
    </row>
    <row r="27" spans="2:6" ht="15.75" x14ac:dyDescent="0.3">
      <c r="B27" s="81" t="s">
        <v>7</v>
      </c>
      <c r="C27" s="96"/>
      <c r="D27" s="63"/>
      <c r="E27" s="69"/>
      <c r="F27" s="67"/>
    </row>
    <row r="28" spans="2:6" ht="16.5" thickBot="1" x14ac:dyDescent="0.35">
      <c r="B28" s="81" t="s">
        <v>8</v>
      </c>
      <c r="C28" s="96"/>
      <c r="D28" s="63"/>
      <c r="E28" s="69"/>
      <c r="F28" s="85"/>
    </row>
    <row r="29" spans="2:6" ht="15.75" x14ac:dyDescent="0.3">
      <c r="B29" s="102" t="s">
        <v>9</v>
      </c>
      <c r="C29" s="103" t="s">
        <v>10</v>
      </c>
      <c r="D29" s="103" t="s">
        <v>11</v>
      </c>
      <c r="E29" s="103" t="s">
        <v>12</v>
      </c>
      <c r="F29" s="104" t="s">
        <v>13</v>
      </c>
    </row>
    <row r="30" spans="2:6" ht="15.75" x14ac:dyDescent="0.3">
      <c r="B30" s="111" t="s">
        <v>139</v>
      </c>
      <c r="C30" s="83" t="s">
        <v>140</v>
      </c>
      <c r="D30" s="83">
        <v>2</v>
      </c>
      <c r="E30" s="73">
        <v>73941</v>
      </c>
      <c r="F30" s="73">
        <f>E30*D30</f>
        <v>147882</v>
      </c>
    </row>
    <row r="31" spans="2:6" ht="15.75" x14ac:dyDescent="0.3">
      <c r="B31" s="70"/>
      <c r="C31" s="71"/>
      <c r="D31" s="83"/>
      <c r="E31" s="72" t="s">
        <v>14</v>
      </c>
      <c r="F31" s="73">
        <f>SUM(F30:F30)</f>
        <v>147882</v>
      </c>
    </row>
    <row r="33" spans="2:10" ht="15.75" thickBot="1" x14ac:dyDescent="0.3"/>
    <row r="34" spans="2:10" ht="15.75" thickBot="1" x14ac:dyDescent="0.3">
      <c r="B34" s="74"/>
      <c r="C34" s="75" t="s">
        <v>31</v>
      </c>
      <c r="D34" s="60"/>
      <c r="E34" s="61"/>
      <c r="F34" s="62"/>
    </row>
    <row r="35" spans="2:10" ht="15.75" x14ac:dyDescent="0.3">
      <c r="B35" s="76" t="s">
        <v>0</v>
      </c>
      <c r="C35" s="94" t="s">
        <v>141</v>
      </c>
      <c r="D35" s="211"/>
      <c r="E35" s="212"/>
      <c r="F35" s="212"/>
    </row>
    <row r="36" spans="2:10" ht="15.75" x14ac:dyDescent="0.3">
      <c r="B36" s="78" t="s">
        <v>1</v>
      </c>
      <c r="C36" s="79" t="s">
        <v>142</v>
      </c>
      <c r="D36" s="66"/>
      <c r="E36" s="84"/>
      <c r="F36" s="67"/>
    </row>
    <row r="37" spans="2:10" ht="16.5" x14ac:dyDescent="0.3">
      <c r="B37" s="78" t="s">
        <v>2</v>
      </c>
      <c r="C37" s="109">
        <v>140449</v>
      </c>
      <c r="D37" s="68"/>
      <c r="E37" s="92">
        <v>42150</v>
      </c>
      <c r="F37" s="67"/>
    </row>
    <row r="38" spans="2:10" ht="15.75" x14ac:dyDescent="0.3">
      <c r="B38" s="78" t="s">
        <v>3</v>
      </c>
      <c r="C38" s="95"/>
      <c r="D38" s="63"/>
      <c r="E38" s="88" t="s">
        <v>169</v>
      </c>
      <c r="F38" s="67"/>
    </row>
    <row r="39" spans="2:10" s="131" customFormat="1" ht="15.75" x14ac:dyDescent="0.3">
      <c r="B39" s="167" t="s">
        <v>81</v>
      </c>
      <c r="C39" s="168"/>
      <c r="D39" s="135"/>
      <c r="E39" s="138"/>
      <c r="F39" s="138"/>
    </row>
    <row r="40" spans="2:10" ht="15.75" x14ac:dyDescent="0.3">
      <c r="B40" s="78" t="s">
        <v>4</v>
      </c>
      <c r="C40" s="95">
        <v>2679191</v>
      </c>
      <c r="D40" s="63"/>
      <c r="E40" s="67"/>
      <c r="F40" s="67"/>
    </row>
    <row r="41" spans="2:10" ht="15.75" x14ac:dyDescent="0.3">
      <c r="B41" s="81" t="s">
        <v>6</v>
      </c>
      <c r="C41" s="96">
        <v>7039</v>
      </c>
      <c r="D41" s="63"/>
      <c r="E41" s="69"/>
      <c r="F41" s="67"/>
    </row>
    <row r="42" spans="2:10" ht="15.75" x14ac:dyDescent="0.3">
      <c r="B42" s="81" t="s">
        <v>7</v>
      </c>
      <c r="C42" s="96"/>
      <c r="D42" s="63"/>
      <c r="E42" s="69"/>
      <c r="F42" s="67"/>
    </row>
    <row r="43" spans="2:10" ht="16.5" thickBot="1" x14ac:dyDescent="0.35">
      <c r="B43" s="81" t="s">
        <v>8</v>
      </c>
      <c r="C43" s="96"/>
      <c r="D43" s="63"/>
      <c r="E43" s="69"/>
      <c r="F43" s="85"/>
    </row>
    <row r="44" spans="2:10" ht="16.5" thickBot="1" x14ac:dyDescent="0.35">
      <c r="B44" s="89" t="s">
        <v>9</v>
      </c>
      <c r="C44" s="100" t="s">
        <v>10</v>
      </c>
      <c r="D44" s="100" t="s">
        <v>11</v>
      </c>
      <c r="E44" s="100" t="s">
        <v>12</v>
      </c>
      <c r="F44" s="90" t="s">
        <v>13</v>
      </c>
      <c r="J44" t="s">
        <v>22</v>
      </c>
    </row>
    <row r="45" spans="2:10" x14ac:dyDescent="0.25">
      <c r="B45" s="98"/>
      <c r="C45" s="97"/>
      <c r="D45" s="98"/>
      <c r="E45" s="99"/>
      <c r="F45" s="93"/>
    </row>
    <row r="46" spans="2:10" ht="15.75" x14ac:dyDescent="0.3">
      <c r="B46" s="91" t="s">
        <v>105</v>
      </c>
      <c r="C46" s="83" t="s">
        <v>143</v>
      </c>
      <c r="D46" s="83">
        <v>1</v>
      </c>
      <c r="E46" s="73">
        <v>250000</v>
      </c>
      <c r="F46" s="73">
        <f>E46*D46</f>
        <v>250000</v>
      </c>
    </row>
    <row r="47" spans="2:10" ht="15.75" x14ac:dyDescent="0.3">
      <c r="B47" s="70"/>
      <c r="C47" s="71"/>
      <c r="D47" s="83"/>
      <c r="E47" s="72" t="s">
        <v>14</v>
      </c>
      <c r="F47" s="73">
        <f>SUM(F46)</f>
        <v>250000</v>
      </c>
    </row>
    <row r="49" spans="2:6" ht="15.75" thickBot="1" x14ac:dyDescent="0.3"/>
    <row r="50" spans="2:6" ht="15.75" thickBot="1" x14ac:dyDescent="0.3">
      <c r="B50" s="74"/>
      <c r="C50" s="75" t="s">
        <v>38</v>
      </c>
      <c r="D50" s="60"/>
      <c r="E50" s="61"/>
      <c r="F50" s="62"/>
    </row>
    <row r="51" spans="2:6" ht="15.75" x14ac:dyDescent="0.3">
      <c r="B51" s="76" t="s">
        <v>0</v>
      </c>
      <c r="C51" s="107" t="s">
        <v>154</v>
      </c>
      <c r="D51" s="63"/>
      <c r="E51" s="64" t="s">
        <v>22</v>
      </c>
      <c r="F51" s="65"/>
    </row>
    <row r="52" spans="2:6" ht="15.75" x14ac:dyDescent="0.3">
      <c r="B52" s="78" t="s">
        <v>1</v>
      </c>
      <c r="C52" s="108" t="s">
        <v>155</v>
      </c>
      <c r="D52" s="66"/>
      <c r="E52" s="84"/>
      <c r="F52" s="67"/>
    </row>
    <row r="53" spans="2:6" ht="16.5" x14ac:dyDescent="0.3">
      <c r="B53" s="78" t="s">
        <v>2</v>
      </c>
      <c r="C53" s="109">
        <v>140039</v>
      </c>
      <c r="D53" s="68"/>
      <c r="E53" s="92">
        <v>42150</v>
      </c>
      <c r="F53" s="67"/>
    </row>
    <row r="54" spans="2:6" ht="15.75" x14ac:dyDescent="0.3">
      <c r="B54" s="78" t="s">
        <v>3</v>
      </c>
      <c r="C54" s="109"/>
      <c r="D54" s="63"/>
      <c r="E54" s="88" t="s">
        <v>172</v>
      </c>
      <c r="F54" s="67"/>
    </row>
    <row r="55" spans="2:6" s="131" customFormat="1" ht="15.75" x14ac:dyDescent="0.3">
      <c r="B55" s="167" t="s">
        <v>81</v>
      </c>
      <c r="C55" s="168">
        <v>11952</v>
      </c>
      <c r="D55" s="135"/>
      <c r="E55" s="138"/>
      <c r="F55" s="138"/>
    </row>
    <row r="56" spans="2:6" ht="15.75" x14ac:dyDescent="0.3">
      <c r="B56" s="78" t="s">
        <v>4</v>
      </c>
      <c r="C56" s="109"/>
      <c r="D56" s="63"/>
      <c r="E56" s="67"/>
      <c r="F56" s="67"/>
    </row>
    <row r="57" spans="2:6" ht="15.75" x14ac:dyDescent="0.3">
      <c r="B57" s="81" t="s">
        <v>6</v>
      </c>
      <c r="C57" s="110">
        <v>7152</v>
      </c>
      <c r="D57" s="63"/>
      <c r="E57" s="69"/>
      <c r="F57" s="67"/>
    </row>
    <row r="58" spans="2:6" ht="15.75" x14ac:dyDescent="0.3">
      <c r="B58" s="81" t="s">
        <v>7</v>
      </c>
      <c r="C58" s="110"/>
      <c r="D58" s="63"/>
      <c r="E58" s="69"/>
      <c r="F58" s="67"/>
    </row>
    <row r="59" spans="2:6" ht="16.5" thickBot="1" x14ac:dyDescent="0.35">
      <c r="B59" s="81" t="s">
        <v>8</v>
      </c>
      <c r="C59" s="110"/>
      <c r="D59" s="63"/>
      <c r="E59" s="69"/>
      <c r="F59" s="85"/>
    </row>
    <row r="60" spans="2:6" ht="16.5" thickBot="1" x14ac:dyDescent="0.35">
      <c r="B60" s="89" t="s">
        <v>9</v>
      </c>
      <c r="C60" s="112" t="s">
        <v>10</v>
      </c>
      <c r="D60" s="100" t="s">
        <v>11</v>
      </c>
      <c r="E60" s="100" t="s">
        <v>12</v>
      </c>
      <c r="F60" s="90" t="s">
        <v>13</v>
      </c>
    </row>
    <row r="61" spans="2:6" ht="15.75" x14ac:dyDescent="0.3">
      <c r="B61" s="91" t="s">
        <v>157</v>
      </c>
      <c r="C61" s="111"/>
      <c r="D61" s="83">
        <v>10</v>
      </c>
      <c r="E61" s="73">
        <v>12000</v>
      </c>
      <c r="F61" s="73">
        <f>E61*D61</f>
        <v>120000</v>
      </c>
    </row>
    <row r="62" spans="2:6" ht="15.75" x14ac:dyDescent="0.3">
      <c r="B62" s="70"/>
      <c r="C62" s="105"/>
      <c r="D62" s="83"/>
      <c r="E62" s="72" t="s">
        <v>14</v>
      </c>
      <c r="F62" s="73">
        <f>SUM(F61)</f>
        <v>120000</v>
      </c>
    </row>
    <row r="64" spans="2:6" ht="15.75" thickBot="1" x14ac:dyDescent="0.3"/>
    <row r="65" spans="2:6" ht="15.75" thickBot="1" x14ac:dyDescent="0.3">
      <c r="B65" s="74"/>
      <c r="C65" s="75" t="s">
        <v>42</v>
      </c>
      <c r="D65" s="60"/>
      <c r="E65" s="61"/>
      <c r="F65" s="62"/>
    </row>
    <row r="66" spans="2:6" ht="15.75" x14ac:dyDescent="0.3">
      <c r="B66" s="143" t="s">
        <v>0</v>
      </c>
      <c r="C66" s="144" t="s">
        <v>154</v>
      </c>
      <c r="D66" s="135"/>
      <c r="E66" s="155" t="s">
        <v>22</v>
      </c>
      <c r="F66" s="136"/>
    </row>
    <row r="67" spans="2:6" ht="15.75" x14ac:dyDescent="0.3">
      <c r="B67" s="145" t="s">
        <v>1</v>
      </c>
      <c r="C67" s="146" t="s">
        <v>156</v>
      </c>
      <c r="D67" s="137"/>
      <c r="E67" s="151"/>
      <c r="F67" s="138"/>
    </row>
    <row r="68" spans="2:6" ht="16.5" x14ac:dyDescent="0.3">
      <c r="B68" s="145" t="s">
        <v>2</v>
      </c>
      <c r="C68" s="147">
        <v>140051</v>
      </c>
      <c r="D68" s="139"/>
      <c r="E68" s="154">
        <v>42150</v>
      </c>
      <c r="F68" s="138"/>
    </row>
    <row r="69" spans="2:6" ht="15.75" x14ac:dyDescent="0.3">
      <c r="B69" s="145" t="s">
        <v>3</v>
      </c>
      <c r="C69" s="147"/>
      <c r="D69" s="135"/>
      <c r="E69" s="161" t="s">
        <v>171</v>
      </c>
      <c r="F69" s="138"/>
    </row>
    <row r="70" spans="2:6" s="131" customFormat="1" ht="15.75" x14ac:dyDescent="0.3">
      <c r="B70" s="167" t="s">
        <v>81</v>
      </c>
      <c r="C70" s="168">
        <v>11949</v>
      </c>
      <c r="D70" s="135"/>
      <c r="E70" s="138"/>
      <c r="F70" s="138"/>
    </row>
    <row r="71" spans="2:6" ht="15.75" x14ac:dyDescent="0.3">
      <c r="B71" s="145" t="s">
        <v>4</v>
      </c>
      <c r="C71" s="147"/>
      <c r="D71" s="135"/>
      <c r="E71" s="138"/>
      <c r="F71" s="138"/>
    </row>
    <row r="72" spans="2:6" ht="15.75" x14ac:dyDescent="0.3">
      <c r="B72" s="148" t="s">
        <v>6</v>
      </c>
      <c r="C72" s="149">
        <v>7151</v>
      </c>
      <c r="D72" s="135"/>
      <c r="E72" s="140"/>
      <c r="F72" s="138"/>
    </row>
    <row r="73" spans="2:6" ht="15.75" x14ac:dyDescent="0.3">
      <c r="B73" s="148" t="s">
        <v>7</v>
      </c>
      <c r="C73" s="149"/>
      <c r="D73" s="135"/>
      <c r="E73" s="140"/>
      <c r="F73" s="138"/>
    </row>
    <row r="74" spans="2:6" ht="16.5" thickBot="1" x14ac:dyDescent="0.35">
      <c r="B74" s="148" t="s">
        <v>8</v>
      </c>
      <c r="C74" s="149"/>
      <c r="D74" s="135"/>
      <c r="E74" s="140"/>
      <c r="F74" s="160"/>
    </row>
    <row r="75" spans="2:6" ht="15.75" x14ac:dyDescent="0.3">
      <c r="B75" s="102" t="s">
        <v>9</v>
      </c>
      <c r="C75" s="103" t="s">
        <v>10</v>
      </c>
      <c r="D75" s="103" t="s">
        <v>11</v>
      </c>
      <c r="E75" s="103" t="s">
        <v>12</v>
      </c>
      <c r="F75" s="104" t="s">
        <v>13</v>
      </c>
    </row>
    <row r="76" spans="2:6" s="131" customFormat="1" ht="15.75" x14ac:dyDescent="0.3">
      <c r="B76" s="156" t="s">
        <v>158</v>
      </c>
      <c r="C76" s="156" t="s">
        <v>160</v>
      </c>
      <c r="D76" s="156">
        <v>2</v>
      </c>
      <c r="E76" s="41">
        <v>360000</v>
      </c>
      <c r="F76" s="159">
        <f>E76*D76</f>
        <v>720000</v>
      </c>
    </row>
    <row r="77" spans="2:6" s="131" customFormat="1" ht="15.75" x14ac:dyDescent="0.3">
      <c r="B77" s="156" t="s">
        <v>159</v>
      </c>
      <c r="C77" s="156" t="s">
        <v>161</v>
      </c>
      <c r="D77" s="150">
        <v>2</v>
      </c>
      <c r="E77" s="41">
        <v>360000</v>
      </c>
      <c r="F77" s="159">
        <f>E77*D77</f>
        <v>720000</v>
      </c>
    </row>
    <row r="78" spans="2:6" ht="15.75" x14ac:dyDescent="0.3">
      <c r="B78" s="156"/>
      <c r="C78" s="157"/>
      <c r="D78" s="150"/>
      <c r="E78" s="158" t="s">
        <v>14</v>
      </c>
      <c r="F78" s="159">
        <f>SUM(F76:F77)</f>
        <v>1440000</v>
      </c>
    </row>
    <row r="79" spans="2:6" ht="15.75" x14ac:dyDescent="0.3">
      <c r="B79" s="114"/>
    </row>
    <row r="81" spans="2:6" x14ac:dyDescent="0.25">
      <c r="E81" s="87" t="s">
        <v>16</v>
      </c>
      <c r="F81" s="123">
        <f>F78+F62+F47+F31+F16</f>
        <v>2053257</v>
      </c>
    </row>
    <row r="82" spans="2:6" x14ac:dyDescent="0.25">
      <c r="B82" s="101"/>
    </row>
  </sheetData>
  <mergeCells count="3">
    <mergeCell ref="D4:F4"/>
    <mergeCell ref="D20:F20"/>
    <mergeCell ref="D35:F3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6"/>
  <sheetViews>
    <sheetView workbookViewId="0">
      <selection activeCell="C49" sqref="C49:C50"/>
    </sheetView>
  </sheetViews>
  <sheetFormatPr baseColWidth="10" defaultRowHeight="15" x14ac:dyDescent="0.25"/>
  <cols>
    <col min="2" max="2" width="32.140625" customWidth="1"/>
    <col min="3" max="3" width="36.140625" customWidth="1"/>
    <col min="4" max="6" width="14" customWidth="1"/>
  </cols>
  <sheetData>
    <row r="2" spans="2:6" ht="15.75" thickBot="1" x14ac:dyDescent="0.3"/>
    <row r="3" spans="2:6" ht="15.75" thickBot="1" x14ac:dyDescent="0.3">
      <c r="B3" s="74"/>
      <c r="C3" s="75" t="s">
        <v>45</v>
      </c>
      <c r="D3" s="60"/>
      <c r="E3" s="61"/>
      <c r="F3" s="62"/>
    </row>
    <row r="4" spans="2:6" ht="15.75" x14ac:dyDescent="0.3">
      <c r="B4" s="76" t="s">
        <v>0</v>
      </c>
      <c r="C4" s="107" t="s">
        <v>122</v>
      </c>
      <c r="D4" s="63"/>
      <c r="E4" s="64" t="s">
        <v>22</v>
      </c>
      <c r="F4" s="65"/>
    </row>
    <row r="5" spans="2:6" ht="15.75" x14ac:dyDescent="0.3">
      <c r="B5" s="78" t="s">
        <v>1</v>
      </c>
      <c r="C5" s="108" t="s">
        <v>165</v>
      </c>
      <c r="D5" s="135"/>
      <c r="E5" s="140"/>
      <c r="F5" s="138"/>
    </row>
    <row r="6" spans="2:6" ht="16.5" x14ac:dyDescent="0.3">
      <c r="B6" s="78" t="s">
        <v>2</v>
      </c>
      <c r="C6" s="109"/>
      <c r="D6" s="68"/>
      <c r="E6" s="92"/>
      <c r="F6" s="67"/>
    </row>
    <row r="7" spans="2:6" ht="15.75" x14ac:dyDescent="0.3">
      <c r="B7" s="78" t="s">
        <v>3</v>
      </c>
      <c r="C7" s="109"/>
      <c r="D7" s="63"/>
      <c r="E7" s="88"/>
      <c r="F7" s="67"/>
    </row>
    <row r="8" spans="2:6" s="131" customFormat="1" ht="15.75" x14ac:dyDescent="0.3">
      <c r="B8" s="167" t="s">
        <v>81</v>
      </c>
      <c r="C8" s="168"/>
      <c r="D8" s="135"/>
      <c r="E8" s="138"/>
      <c r="F8" s="138"/>
    </row>
    <row r="9" spans="2:6" ht="15.75" x14ac:dyDescent="0.3">
      <c r="B9" s="78" t="s">
        <v>4</v>
      </c>
      <c r="C9" s="109">
        <v>1715</v>
      </c>
      <c r="D9" s="63"/>
      <c r="E9" s="67"/>
      <c r="F9" s="67"/>
    </row>
    <row r="10" spans="2:6" ht="15.75" x14ac:dyDescent="0.3">
      <c r="B10" s="81" t="s">
        <v>6</v>
      </c>
      <c r="C10" s="110">
        <v>7185</v>
      </c>
      <c r="D10" s="63"/>
      <c r="E10" s="69"/>
      <c r="F10" s="67"/>
    </row>
    <row r="11" spans="2:6" ht="15.75" x14ac:dyDescent="0.3">
      <c r="B11" s="81" t="s">
        <v>7</v>
      </c>
      <c r="C11" s="110"/>
      <c r="D11" s="63"/>
      <c r="E11" s="69"/>
      <c r="F11" s="67"/>
    </row>
    <row r="12" spans="2:6" ht="16.5" thickBot="1" x14ac:dyDescent="0.35">
      <c r="B12" s="81" t="s">
        <v>8</v>
      </c>
      <c r="C12" s="110"/>
      <c r="D12" s="63"/>
      <c r="E12" s="69"/>
      <c r="F12" s="85"/>
    </row>
    <row r="13" spans="2:6" ht="16.5" thickBot="1" x14ac:dyDescent="0.35">
      <c r="B13" s="89" t="s">
        <v>9</v>
      </c>
      <c r="C13" s="112" t="s">
        <v>10</v>
      </c>
      <c r="D13" s="100" t="s">
        <v>11</v>
      </c>
      <c r="E13" s="100" t="s">
        <v>12</v>
      </c>
      <c r="F13" s="90" t="s">
        <v>13</v>
      </c>
    </row>
    <row r="14" spans="2:6" ht="15.75" x14ac:dyDescent="0.3">
      <c r="B14" s="191">
        <v>3200000000</v>
      </c>
      <c r="C14" s="172" t="s">
        <v>166</v>
      </c>
      <c r="D14" s="173">
        <v>1</v>
      </c>
      <c r="E14" s="159">
        <v>250000</v>
      </c>
      <c r="F14" s="159">
        <f>D14*E14</f>
        <v>250000</v>
      </c>
    </row>
    <row r="15" spans="2:6" ht="15.75" x14ac:dyDescent="0.3">
      <c r="B15" s="70"/>
      <c r="C15" s="71"/>
      <c r="D15" s="83"/>
      <c r="E15" s="72" t="s">
        <v>14</v>
      </c>
      <c r="F15" s="73">
        <f>SUM(F14:F14)</f>
        <v>250000</v>
      </c>
    </row>
    <row r="17" spans="2:6" ht="15.75" thickBot="1" x14ac:dyDescent="0.3"/>
    <row r="18" spans="2:6" ht="15.75" thickBot="1" x14ac:dyDescent="0.3">
      <c r="B18" s="141"/>
      <c r="C18" s="142" t="s">
        <v>71</v>
      </c>
      <c r="D18" s="132"/>
      <c r="E18" s="133"/>
      <c r="F18" s="134"/>
    </row>
    <row r="19" spans="2:6" ht="15.75" x14ac:dyDescent="0.3">
      <c r="B19" s="143" t="s">
        <v>0</v>
      </c>
      <c r="C19" s="144" t="s">
        <v>122</v>
      </c>
      <c r="D19" s="135"/>
      <c r="E19" s="192" t="s">
        <v>22</v>
      </c>
      <c r="F19" s="136"/>
    </row>
    <row r="20" spans="2:6" ht="15.75" x14ac:dyDescent="0.3">
      <c r="B20" s="145" t="s">
        <v>1</v>
      </c>
      <c r="C20" s="146" t="s">
        <v>123</v>
      </c>
      <c r="D20" s="137"/>
      <c r="E20" s="151"/>
      <c r="F20" s="138"/>
    </row>
    <row r="21" spans="2:6" ht="16.5" x14ac:dyDescent="0.3">
      <c r="B21" s="145" t="s">
        <v>2</v>
      </c>
      <c r="C21" s="147">
        <v>140770</v>
      </c>
      <c r="D21" s="139"/>
      <c r="E21" s="154"/>
      <c r="F21" s="138"/>
    </row>
    <row r="22" spans="2:6" ht="15.75" x14ac:dyDescent="0.3">
      <c r="B22" s="145" t="s">
        <v>3</v>
      </c>
      <c r="C22" s="147"/>
      <c r="D22" s="135"/>
      <c r="E22" s="161"/>
      <c r="F22" s="138"/>
    </row>
    <row r="23" spans="2:6" s="131" customFormat="1" ht="15.75" x14ac:dyDescent="0.3">
      <c r="B23" s="167" t="s">
        <v>81</v>
      </c>
      <c r="C23" s="168">
        <v>12267</v>
      </c>
      <c r="D23" s="135"/>
      <c r="E23" s="138"/>
      <c r="F23" s="138"/>
    </row>
    <row r="24" spans="2:6" ht="15.75" x14ac:dyDescent="0.3">
      <c r="B24" s="145" t="s">
        <v>4</v>
      </c>
      <c r="C24" s="147" t="s">
        <v>173</v>
      </c>
      <c r="D24" s="135"/>
      <c r="E24" s="138"/>
      <c r="F24" s="138"/>
    </row>
    <row r="25" spans="2:6" ht="15.75" x14ac:dyDescent="0.3">
      <c r="B25" s="148" t="s">
        <v>6</v>
      </c>
      <c r="C25" s="149"/>
      <c r="D25" s="135"/>
      <c r="E25" s="140"/>
      <c r="F25" s="138"/>
    </row>
    <row r="26" spans="2:6" ht="15.75" x14ac:dyDescent="0.3">
      <c r="B26" s="148" t="s">
        <v>7</v>
      </c>
      <c r="C26" s="149"/>
      <c r="D26" s="135"/>
      <c r="E26" s="140"/>
      <c r="F26" s="138"/>
    </row>
    <row r="27" spans="2:6" ht="15.75" x14ac:dyDescent="0.3">
      <c r="B27" s="148" t="s">
        <v>8</v>
      </c>
      <c r="C27" s="149"/>
      <c r="D27" s="135"/>
      <c r="E27" s="140"/>
      <c r="F27" s="160"/>
    </row>
    <row r="28" spans="2:6" ht="15.75" x14ac:dyDescent="0.3">
      <c r="B28" s="156" t="s">
        <v>9</v>
      </c>
      <c r="C28" s="156"/>
      <c r="D28" s="156" t="s">
        <v>11</v>
      </c>
      <c r="E28" s="156" t="s">
        <v>12</v>
      </c>
      <c r="F28" s="156" t="s">
        <v>13</v>
      </c>
    </row>
    <row r="29" spans="2:6" ht="15.75" x14ac:dyDescent="0.3">
      <c r="B29" s="165">
        <v>3200000000</v>
      </c>
      <c r="C29" s="153" t="s">
        <v>174</v>
      </c>
      <c r="D29" s="153">
        <v>1</v>
      </c>
      <c r="E29" s="159">
        <v>160000</v>
      </c>
      <c r="F29" s="159">
        <v>160000</v>
      </c>
    </row>
    <row r="30" spans="2:6" ht="15.75" x14ac:dyDescent="0.3">
      <c r="B30" s="156"/>
      <c r="C30" s="157"/>
      <c r="D30" s="150"/>
      <c r="E30" s="158" t="s">
        <v>14</v>
      </c>
      <c r="F30" s="159">
        <v>160000</v>
      </c>
    </row>
    <row r="32" spans="2:6" ht="15.75" thickBot="1" x14ac:dyDescent="0.3"/>
    <row r="33" spans="2:6" ht="15.75" thickBot="1" x14ac:dyDescent="0.3">
      <c r="B33" s="74"/>
      <c r="C33" s="75" t="s">
        <v>77</v>
      </c>
      <c r="D33" s="60"/>
      <c r="E33" s="61"/>
      <c r="F33" s="62"/>
    </row>
    <row r="34" spans="2:6" ht="15.75" x14ac:dyDescent="0.3">
      <c r="B34" s="143" t="s">
        <v>0</v>
      </c>
      <c r="C34" s="144" t="s">
        <v>175</v>
      </c>
      <c r="D34" s="135"/>
      <c r="E34" s="192" t="s">
        <v>22</v>
      </c>
      <c r="F34" s="136"/>
    </row>
    <row r="35" spans="2:6" ht="15.75" x14ac:dyDescent="0.3">
      <c r="B35" s="145" t="s">
        <v>1</v>
      </c>
      <c r="C35" s="146" t="s">
        <v>176</v>
      </c>
      <c r="D35" s="137"/>
      <c r="E35" s="151"/>
      <c r="F35" s="138"/>
    </row>
    <row r="36" spans="2:6" ht="16.5" x14ac:dyDescent="0.3">
      <c r="B36" s="145" t="s">
        <v>2</v>
      </c>
      <c r="C36" s="147">
        <v>140769</v>
      </c>
      <c r="D36" s="139"/>
      <c r="E36" s="154"/>
      <c r="F36" s="138"/>
    </row>
    <row r="37" spans="2:6" ht="15.75" x14ac:dyDescent="0.3">
      <c r="B37" s="145" t="s">
        <v>3</v>
      </c>
      <c r="C37" s="147"/>
      <c r="D37" s="135"/>
      <c r="E37" s="161"/>
      <c r="F37" s="138"/>
    </row>
    <row r="38" spans="2:6" s="131" customFormat="1" ht="15.75" x14ac:dyDescent="0.3">
      <c r="B38" s="167" t="s">
        <v>81</v>
      </c>
      <c r="C38" s="168">
        <v>12268</v>
      </c>
      <c r="D38" s="135"/>
      <c r="E38" s="138"/>
      <c r="F38" s="138"/>
    </row>
    <row r="39" spans="2:6" ht="15.75" x14ac:dyDescent="0.3">
      <c r="B39" s="145" t="s">
        <v>4</v>
      </c>
      <c r="C39" s="147" t="s">
        <v>177</v>
      </c>
      <c r="D39" s="135"/>
      <c r="E39" s="138"/>
      <c r="F39" s="138"/>
    </row>
    <row r="40" spans="2:6" ht="15.75" x14ac:dyDescent="0.3">
      <c r="B40" s="148" t="s">
        <v>6</v>
      </c>
      <c r="C40" s="149"/>
      <c r="D40" s="135"/>
      <c r="E40" s="140"/>
      <c r="F40" s="138"/>
    </row>
    <row r="41" spans="2:6" ht="15.75" x14ac:dyDescent="0.3">
      <c r="B41" s="148" t="s">
        <v>7</v>
      </c>
      <c r="C41" s="149"/>
      <c r="D41" s="135"/>
      <c r="E41" s="140"/>
      <c r="F41" s="138"/>
    </row>
    <row r="42" spans="2:6" ht="15.75" x14ac:dyDescent="0.3">
      <c r="B42" s="148" t="s">
        <v>8</v>
      </c>
      <c r="C42" s="149"/>
      <c r="D42" s="135"/>
      <c r="E42" s="140"/>
      <c r="F42" s="160"/>
    </row>
    <row r="43" spans="2:6" ht="15.75" x14ac:dyDescent="0.3">
      <c r="B43" s="156" t="s">
        <v>9</v>
      </c>
      <c r="C43" s="156"/>
      <c r="D43" s="156" t="s">
        <v>11</v>
      </c>
      <c r="E43" s="156" t="s">
        <v>12</v>
      </c>
      <c r="F43" s="156" t="s">
        <v>13</v>
      </c>
    </row>
    <row r="44" spans="2:6" x14ac:dyDescent="0.25">
      <c r="B44" s="152">
        <v>3200000000</v>
      </c>
      <c r="C44" s="153" t="s">
        <v>37</v>
      </c>
      <c r="D44" s="152"/>
      <c r="E44" s="163"/>
      <c r="F44" s="164"/>
    </row>
    <row r="45" spans="2:6" ht="16.5" customHeight="1" x14ac:dyDescent="0.3">
      <c r="B45" s="162"/>
      <c r="C45" s="150" t="s">
        <v>182</v>
      </c>
      <c r="D45" s="150">
        <v>1</v>
      </c>
      <c r="E45" s="159">
        <v>99561</v>
      </c>
      <c r="F45" s="159">
        <f>E45*D45</f>
        <v>99561</v>
      </c>
    </row>
    <row r="46" spans="2:6" ht="15.75" x14ac:dyDescent="0.3">
      <c r="B46" s="156"/>
      <c r="C46" s="157"/>
      <c r="D46" s="150"/>
      <c r="E46" s="158" t="s">
        <v>14</v>
      </c>
      <c r="F46" s="159">
        <f>F45</f>
        <v>99561</v>
      </c>
    </row>
    <row r="47" spans="2:6" ht="15.75" thickBot="1" x14ac:dyDescent="0.3"/>
    <row r="48" spans="2:6" ht="15.75" thickBot="1" x14ac:dyDescent="0.3">
      <c r="B48" s="74"/>
      <c r="C48" s="75" t="s">
        <v>78</v>
      </c>
      <c r="D48" s="60"/>
      <c r="E48" s="61"/>
      <c r="F48" s="62"/>
    </row>
    <row r="49" spans="2:6" ht="15.75" x14ac:dyDescent="0.3">
      <c r="B49" s="143" t="s">
        <v>0</v>
      </c>
      <c r="C49" s="144" t="s">
        <v>178</v>
      </c>
      <c r="D49" s="135"/>
      <c r="E49" s="192" t="s">
        <v>22</v>
      </c>
      <c r="F49" s="136"/>
    </row>
    <row r="50" spans="2:6" ht="15.75" x14ac:dyDescent="0.3">
      <c r="B50" s="145" t="s">
        <v>1</v>
      </c>
      <c r="C50" s="146" t="s">
        <v>179</v>
      </c>
      <c r="D50" s="137"/>
      <c r="E50" s="151"/>
      <c r="F50" s="138"/>
    </row>
    <row r="51" spans="2:6" ht="16.5" x14ac:dyDescent="0.3">
      <c r="B51" s="145" t="s">
        <v>2</v>
      </c>
      <c r="C51" s="147">
        <v>140768</v>
      </c>
      <c r="D51" s="139"/>
      <c r="E51" s="154"/>
      <c r="F51" s="138"/>
    </row>
    <row r="52" spans="2:6" ht="15.75" x14ac:dyDescent="0.3">
      <c r="B52" s="145" t="s">
        <v>3</v>
      </c>
      <c r="C52" s="147"/>
      <c r="D52" s="135"/>
      <c r="E52" s="161"/>
      <c r="F52" s="138"/>
    </row>
    <row r="53" spans="2:6" s="131" customFormat="1" ht="15.75" x14ac:dyDescent="0.3">
      <c r="B53" s="167" t="s">
        <v>81</v>
      </c>
      <c r="C53" s="168">
        <v>12270</v>
      </c>
      <c r="D53" s="135"/>
      <c r="E53" s="140"/>
      <c r="F53" s="138"/>
    </row>
    <row r="54" spans="2:6" ht="15.75" x14ac:dyDescent="0.3">
      <c r="B54" s="145" t="s">
        <v>4</v>
      </c>
      <c r="C54" s="147" t="s">
        <v>180</v>
      </c>
      <c r="D54" s="135"/>
      <c r="E54" s="138"/>
      <c r="F54" s="138"/>
    </row>
    <row r="55" spans="2:6" ht="15.75" x14ac:dyDescent="0.3">
      <c r="B55" s="148" t="s">
        <v>6</v>
      </c>
      <c r="C55" s="149"/>
      <c r="D55" s="135"/>
      <c r="E55" s="140"/>
      <c r="F55" s="138"/>
    </row>
    <row r="56" spans="2:6" ht="15.75" x14ac:dyDescent="0.3">
      <c r="B56" s="148" t="s">
        <v>7</v>
      </c>
      <c r="C56" s="149"/>
      <c r="D56" s="135"/>
      <c r="E56" s="140"/>
      <c r="F56" s="138"/>
    </row>
    <row r="57" spans="2:6" ht="15.75" x14ac:dyDescent="0.3">
      <c r="B57" s="148" t="s">
        <v>8</v>
      </c>
      <c r="C57" s="149"/>
      <c r="D57" s="135"/>
      <c r="E57" s="140"/>
      <c r="F57" s="160"/>
    </row>
    <row r="58" spans="2:6" ht="15.75" x14ac:dyDescent="0.3">
      <c r="B58" s="156" t="s">
        <v>9</v>
      </c>
      <c r="C58" s="156"/>
      <c r="D58" s="156" t="s">
        <v>11</v>
      </c>
      <c r="E58" s="156" t="s">
        <v>12</v>
      </c>
      <c r="F58" s="156" t="s">
        <v>13</v>
      </c>
    </row>
    <row r="59" spans="2:6" ht="15.75" x14ac:dyDescent="0.3">
      <c r="B59" s="165">
        <v>3200000000</v>
      </c>
      <c r="C59" s="153" t="s">
        <v>181</v>
      </c>
      <c r="D59" s="153">
        <v>1</v>
      </c>
      <c r="E59" s="159">
        <v>318917</v>
      </c>
      <c r="F59" s="159">
        <v>318917</v>
      </c>
    </row>
    <row r="60" spans="2:6" ht="15.75" x14ac:dyDescent="0.3">
      <c r="B60" s="156"/>
      <c r="C60" s="157"/>
      <c r="D60" s="150"/>
      <c r="E60" s="158" t="s">
        <v>90</v>
      </c>
      <c r="F60" s="159">
        <v>318917</v>
      </c>
    </row>
    <row r="62" spans="2:6" ht="15.75" thickBot="1" x14ac:dyDescent="0.3"/>
    <row r="63" spans="2:6" ht="15.75" thickBot="1" x14ac:dyDescent="0.3">
      <c r="B63" s="141"/>
      <c r="C63" s="142" t="s">
        <v>79</v>
      </c>
      <c r="D63" s="132"/>
      <c r="E63" s="133"/>
      <c r="F63" s="134"/>
    </row>
    <row r="64" spans="2:6" ht="15.75" x14ac:dyDescent="0.3">
      <c r="B64" s="143" t="s">
        <v>0</v>
      </c>
      <c r="C64" s="144" t="s">
        <v>192</v>
      </c>
      <c r="D64" s="135"/>
      <c r="E64" s="155" t="s">
        <v>22</v>
      </c>
      <c r="F64" s="136"/>
    </row>
    <row r="65" spans="2:6" ht="15.75" x14ac:dyDescent="0.3">
      <c r="B65" s="145" t="s">
        <v>1</v>
      </c>
      <c r="C65" s="146" t="s">
        <v>189</v>
      </c>
      <c r="D65" s="137"/>
      <c r="E65" s="151"/>
      <c r="F65" s="138"/>
    </row>
    <row r="66" spans="2:6" ht="16.5" x14ac:dyDescent="0.3">
      <c r="B66" s="145" t="s">
        <v>2</v>
      </c>
      <c r="C66" s="147">
        <v>140585</v>
      </c>
      <c r="D66" s="139"/>
      <c r="E66" s="154"/>
      <c r="F66" s="138"/>
    </row>
    <row r="67" spans="2:6" ht="15.75" x14ac:dyDescent="0.3">
      <c r="B67" s="145" t="s">
        <v>3</v>
      </c>
      <c r="C67" s="147"/>
      <c r="D67" s="135"/>
      <c r="E67" s="161"/>
      <c r="F67" s="138"/>
    </row>
    <row r="68" spans="2:6" ht="15.75" x14ac:dyDescent="0.3">
      <c r="B68" s="167" t="s">
        <v>81</v>
      </c>
      <c r="C68" s="168">
        <v>12062</v>
      </c>
      <c r="D68" s="135"/>
      <c r="E68" s="140"/>
      <c r="F68" s="138"/>
    </row>
    <row r="69" spans="2:6" s="131" customFormat="1" ht="15.75" x14ac:dyDescent="0.3">
      <c r="B69" s="145" t="s">
        <v>4</v>
      </c>
      <c r="C69" s="147"/>
      <c r="D69" s="135"/>
      <c r="E69" s="138"/>
      <c r="F69" s="138"/>
    </row>
    <row r="70" spans="2:6" s="131" customFormat="1" ht="15.75" x14ac:dyDescent="0.3">
      <c r="B70" s="148" t="s">
        <v>6</v>
      </c>
      <c r="C70" s="149"/>
      <c r="D70" s="135"/>
      <c r="E70" s="140"/>
      <c r="F70" s="138"/>
    </row>
    <row r="71" spans="2:6" ht="15.75" x14ac:dyDescent="0.3">
      <c r="B71" s="148" t="s">
        <v>7</v>
      </c>
      <c r="C71" s="149"/>
      <c r="D71" s="135"/>
      <c r="E71" s="140"/>
      <c r="F71" s="138"/>
    </row>
    <row r="72" spans="2:6" ht="16.5" thickBot="1" x14ac:dyDescent="0.35">
      <c r="B72" s="148" t="s">
        <v>8</v>
      </c>
      <c r="C72" s="149"/>
      <c r="D72" s="135"/>
      <c r="E72" s="140"/>
      <c r="F72" s="160"/>
    </row>
    <row r="73" spans="2:6" ht="16.5" thickBot="1" x14ac:dyDescent="0.35">
      <c r="B73" s="116" t="s">
        <v>9</v>
      </c>
      <c r="C73" s="117" t="s">
        <v>10</v>
      </c>
      <c r="D73" s="118" t="s">
        <v>11</v>
      </c>
      <c r="E73" s="117" t="s">
        <v>12</v>
      </c>
      <c r="F73" s="119" t="s">
        <v>13</v>
      </c>
    </row>
    <row r="74" spans="2:6" ht="15.75" x14ac:dyDescent="0.3">
      <c r="B74" s="165" t="s">
        <v>190</v>
      </c>
      <c r="C74" s="153" t="s">
        <v>191</v>
      </c>
      <c r="D74" s="153">
        <v>10</v>
      </c>
      <c r="E74" s="178">
        <v>46000</v>
      </c>
      <c r="F74" s="178">
        <f>D74*E74</f>
        <v>460000</v>
      </c>
    </row>
    <row r="75" spans="2:6" ht="15.75" x14ac:dyDescent="0.3">
      <c r="B75" s="156"/>
      <c r="C75" s="157"/>
      <c r="D75" s="150"/>
      <c r="E75" s="158" t="s">
        <v>90</v>
      </c>
      <c r="F75" s="159">
        <v>460000</v>
      </c>
    </row>
    <row r="78" spans="2:6" x14ac:dyDescent="0.25">
      <c r="E78" s="54" t="s">
        <v>16</v>
      </c>
      <c r="F78" s="55">
        <f>F75+F60+F46+F30+F15</f>
        <v>1288478</v>
      </c>
    </row>
    <row r="83" spans="9:9" x14ac:dyDescent="0.25">
      <c r="I83" s="175"/>
    </row>
    <row r="84" spans="9:9" x14ac:dyDescent="0.25">
      <c r="I84" s="175"/>
    </row>
    <row r="85" spans="9:9" x14ac:dyDescent="0.25">
      <c r="I85" s="175"/>
    </row>
    <row r="86" spans="9:9" x14ac:dyDescent="0.25">
      <c r="I86" s="176"/>
    </row>
  </sheetData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8"/>
  <sheetViews>
    <sheetView workbookViewId="0">
      <selection activeCell="H1" sqref="H1"/>
    </sheetView>
  </sheetViews>
  <sheetFormatPr baseColWidth="10" defaultRowHeight="15" x14ac:dyDescent="0.25"/>
  <cols>
    <col min="2" max="2" width="34.7109375" customWidth="1"/>
    <col min="3" max="3" width="36.140625" customWidth="1"/>
    <col min="4" max="4" width="12.5703125" customWidth="1"/>
    <col min="5" max="5" width="13.85546875" customWidth="1"/>
    <col min="6" max="6" width="13.140625" customWidth="1"/>
  </cols>
  <sheetData>
    <row r="2" spans="2:6" ht="15.75" thickBot="1" x14ac:dyDescent="0.3"/>
    <row r="3" spans="2:6" ht="15.75" thickBot="1" x14ac:dyDescent="0.3">
      <c r="B3" s="141"/>
      <c r="C3" s="142" t="s">
        <v>82</v>
      </c>
      <c r="D3" s="132"/>
      <c r="E3" s="133"/>
      <c r="F3" s="134"/>
    </row>
    <row r="4" spans="2:6" ht="15.75" x14ac:dyDescent="0.3">
      <c r="B4" s="143" t="s">
        <v>0</v>
      </c>
      <c r="C4" s="144" t="s">
        <v>178</v>
      </c>
      <c r="D4" s="135"/>
      <c r="E4" s="155" t="s">
        <v>22</v>
      </c>
      <c r="F4" s="136"/>
    </row>
    <row r="5" spans="2:6" ht="15.75" x14ac:dyDescent="0.3">
      <c r="B5" s="145" t="s">
        <v>1</v>
      </c>
      <c r="C5" s="146" t="s">
        <v>179</v>
      </c>
      <c r="D5" s="137"/>
      <c r="E5" s="151"/>
      <c r="F5" s="138"/>
    </row>
    <row r="6" spans="2:6" ht="16.5" x14ac:dyDescent="0.3">
      <c r="B6" s="145" t="s">
        <v>2</v>
      </c>
      <c r="C6" s="147">
        <v>140875</v>
      </c>
      <c r="D6" s="139"/>
      <c r="E6" s="154"/>
      <c r="F6" s="138"/>
    </row>
    <row r="7" spans="2:6" ht="15.75" x14ac:dyDescent="0.3">
      <c r="B7" s="145" t="s">
        <v>3</v>
      </c>
      <c r="C7" s="147"/>
      <c r="D7" s="135"/>
      <c r="E7" s="161"/>
      <c r="F7" s="138"/>
    </row>
    <row r="8" spans="2:6" s="131" customFormat="1" ht="15.75" x14ac:dyDescent="0.3">
      <c r="B8" s="167" t="s">
        <v>81</v>
      </c>
      <c r="C8" s="168">
        <v>12372</v>
      </c>
      <c r="D8" s="135"/>
      <c r="E8" s="138"/>
      <c r="F8" s="138"/>
    </row>
    <row r="9" spans="2:6" s="131" customFormat="1" ht="15.75" x14ac:dyDescent="0.3">
      <c r="B9" s="145" t="s">
        <v>4</v>
      </c>
      <c r="C9" s="147"/>
      <c r="D9" s="135"/>
      <c r="E9" s="138"/>
      <c r="F9" s="138"/>
    </row>
    <row r="10" spans="2:6" ht="15.75" x14ac:dyDescent="0.3">
      <c r="B10" s="148" t="s">
        <v>6</v>
      </c>
      <c r="C10" s="149"/>
      <c r="D10" s="135"/>
      <c r="E10" s="140"/>
      <c r="F10" s="138"/>
    </row>
    <row r="11" spans="2:6" ht="15.75" x14ac:dyDescent="0.3">
      <c r="B11" s="148" t="s">
        <v>7</v>
      </c>
      <c r="C11" s="149"/>
      <c r="D11" s="135"/>
      <c r="E11" s="140"/>
      <c r="F11" s="138"/>
    </row>
    <row r="12" spans="2:6" ht="16.5" thickBot="1" x14ac:dyDescent="0.35">
      <c r="B12" s="148" t="s">
        <v>8</v>
      </c>
      <c r="C12" s="149"/>
      <c r="D12" s="135"/>
      <c r="E12" s="140"/>
      <c r="F12" s="160"/>
    </row>
    <row r="13" spans="2:6" ht="16.5" thickBot="1" x14ac:dyDescent="0.35">
      <c r="B13" s="116" t="s">
        <v>9</v>
      </c>
      <c r="C13" s="117" t="s">
        <v>10</v>
      </c>
      <c r="D13" s="118" t="s">
        <v>11</v>
      </c>
      <c r="E13" s="117" t="s">
        <v>12</v>
      </c>
      <c r="F13" s="119" t="s">
        <v>13</v>
      </c>
    </row>
    <row r="14" spans="2:6" ht="15.75" x14ac:dyDescent="0.3">
      <c r="B14" s="165" t="s">
        <v>195</v>
      </c>
      <c r="C14" s="153" t="s">
        <v>194</v>
      </c>
      <c r="D14" s="153">
        <v>1</v>
      </c>
      <c r="E14" s="178">
        <v>2812320</v>
      </c>
      <c r="F14" s="178">
        <v>2812320</v>
      </c>
    </row>
    <row r="15" spans="2:6" s="101" customFormat="1" ht="15.75" x14ac:dyDescent="0.3">
      <c r="B15" s="156"/>
      <c r="C15" s="157"/>
      <c r="D15" s="150"/>
      <c r="E15" s="158" t="s">
        <v>14</v>
      </c>
      <c r="F15" s="159">
        <v>2812320</v>
      </c>
    </row>
    <row r="17" spans="2:6" ht="15.75" thickBot="1" x14ac:dyDescent="0.3"/>
    <row r="18" spans="2:6" ht="15.75" thickBot="1" x14ac:dyDescent="0.3">
      <c r="B18" s="141"/>
      <c r="C18" s="142" t="s">
        <v>83</v>
      </c>
      <c r="D18" s="132"/>
      <c r="E18" s="133"/>
      <c r="F18" s="134"/>
    </row>
    <row r="19" spans="2:6" ht="15.75" x14ac:dyDescent="0.3">
      <c r="B19" s="143" t="s">
        <v>0</v>
      </c>
      <c r="C19" s="144" t="s">
        <v>199</v>
      </c>
      <c r="D19" s="135"/>
      <c r="E19" s="155" t="s">
        <v>22</v>
      </c>
      <c r="F19" s="136"/>
    </row>
    <row r="20" spans="2:6" ht="15.75" x14ac:dyDescent="0.3">
      <c r="B20" s="145" t="s">
        <v>1</v>
      </c>
      <c r="C20" s="146" t="s">
        <v>196</v>
      </c>
      <c r="D20" s="137"/>
      <c r="E20" s="151"/>
      <c r="F20" s="138"/>
    </row>
    <row r="21" spans="2:6" ht="16.5" x14ac:dyDescent="0.3">
      <c r="B21" s="145" t="s">
        <v>2</v>
      </c>
      <c r="C21" s="147">
        <v>140886</v>
      </c>
      <c r="D21" s="139"/>
      <c r="E21" s="154"/>
      <c r="F21" s="138"/>
    </row>
    <row r="22" spans="2:6" ht="15.75" x14ac:dyDescent="0.3">
      <c r="B22" s="145" t="s">
        <v>3</v>
      </c>
      <c r="C22" s="147"/>
      <c r="D22" s="135"/>
      <c r="E22" s="161"/>
      <c r="F22" s="138"/>
    </row>
    <row r="23" spans="2:6" s="131" customFormat="1" ht="15.75" x14ac:dyDescent="0.3">
      <c r="B23" s="167" t="s">
        <v>81</v>
      </c>
      <c r="C23" s="168">
        <v>12839</v>
      </c>
      <c r="D23" s="135"/>
      <c r="E23" s="138"/>
      <c r="F23" s="138"/>
    </row>
    <row r="24" spans="2:6" s="131" customFormat="1" ht="15.75" x14ac:dyDescent="0.3">
      <c r="B24" s="145" t="s">
        <v>4</v>
      </c>
      <c r="C24" s="147"/>
      <c r="D24" s="135"/>
      <c r="E24" s="138"/>
      <c r="F24" s="138"/>
    </row>
    <row r="25" spans="2:6" ht="15.75" x14ac:dyDescent="0.3">
      <c r="B25" s="148" t="s">
        <v>6</v>
      </c>
      <c r="C25" s="149"/>
      <c r="D25" s="135"/>
      <c r="E25" s="140"/>
      <c r="F25" s="138"/>
    </row>
    <row r="26" spans="2:6" ht="15.75" x14ac:dyDescent="0.3">
      <c r="B26" s="148" t="s">
        <v>7</v>
      </c>
      <c r="C26" s="149"/>
      <c r="D26" s="135"/>
      <c r="E26" s="140"/>
      <c r="F26" s="138"/>
    </row>
    <row r="27" spans="2:6" ht="16.5" thickBot="1" x14ac:dyDescent="0.35">
      <c r="B27" s="148" t="s">
        <v>8</v>
      </c>
      <c r="C27" s="149"/>
      <c r="D27" s="135"/>
      <c r="E27" s="140"/>
      <c r="F27" s="160"/>
    </row>
    <row r="28" spans="2:6" ht="16.5" thickBot="1" x14ac:dyDescent="0.35">
      <c r="B28" s="116" t="s">
        <v>9</v>
      </c>
      <c r="C28" s="117" t="s">
        <v>10</v>
      </c>
      <c r="D28" s="118" t="s">
        <v>11</v>
      </c>
      <c r="E28" s="117" t="s">
        <v>12</v>
      </c>
      <c r="F28" s="119" t="s">
        <v>13</v>
      </c>
    </row>
    <row r="29" spans="2:6" x14ac:dyDescent="0.25">
      <c r="B29" s="152" t="s">
        <v>201</v>
      </c>
      <c r="C29" s="153" t="s">
        <v>197</v>
      </c>
      <c r="D29" s="152">
        <v>10</v>
      </c>
      <c r="E29" s="163">
        <v>39150</v>
      </c>
      <c r="F29" s="164">
        <f>D29*E29</f>
        <v>391500</v>
      </c>
    </row>
    <row r="30" spans="2:6" x14ac:dyDescent="0.25">
      <c r="B30" s="202" t="s">
        <v>202</v>
      </c>
      <c r="C30" s="150" t="s">
        <v>198</v>
      </c>
      <c r="D30" s="150">
        <v>10</v>
      </c>
      <c r="E30" s="113">
        <v>39150</v>
      </c>
      <c r="F30" s="164">
        <f>D30*E30</f>
        <v>391500</v>
      </c>
    </row>
    <row r="31" spans="2:6" s="131" customFormat="1" x14ac:dyDescent="0.25">
      <c r="B31" s="202" t="s">
        <v>203</v>
      </c>
      <c r="C31" s="150" t="s">
        <v>200</v>
      </c>
      <c r="D31" s="150">
        <v>20</v>
      </c>
      <c r="E31" s="113">
        <v>24750</v>
      </c>
      <c r="F31" s="113">
        <f>D31*E31</f>
        <v>495000</v>
      </c>
    </row>
    <row r="32" spans="2:6" ht="15.75" x14ac:dyDescent="0.3">
      <c r="B32" s="156"/>
      <c r="C32" s="157"/>
      <c r="D32" s="150"/>
      <c r="E32" s="158" t="s">
        <v>14</v>
      </c>
      <c r="F32" s="159">
        <f>SUM(F29:F31)</f>
        <v>1278000</v>
      </c>
    </row>
    <row r="34" spans="2:6" ht="15.75" thickBot="1" x14ac:dyDescent="0.3"/>
    <row r="35" spans="2:6" ht="15.75" thickBot="1" x14ac:dyDescent="0.3">
      <c r="B35" s="74"/>
      <c r="C35" s="75" t="s">
        <v>84</v>
      </c>
      <c r="D35" s="60"/>
      <c r="E35" s="61"/>
      <c r="F35" s="62"/>
    </row>
    <row r="36" spans="2:6" ht="15.75" x14ac:dyDescent="0.3">
      <c r="B36" s="76" t="s">
        <v>0</v>
      </c>
      <c r="C36" s="107"/>
      <c r="D36" s="63"/>
      <c r="E36" s="64" t="s">
        <v>22</v>
      </c>
      <c r="F36" s="65"/>
    </row>
    <row r="37" spans="2:6" ht="15.75" x14ac:dyDescent="0.3">
      <c r="B37" s="78" t="s">
        <v>1</v>
      </c>
      <c r="C37" s="108"/>
      <c r="D37" s="66"/>
      <c r="E37" s="84"/>
      <c r="F37" s="67"/>
    </row>
    <row r="38" spans="2:6" ht="16.5" x14ac:dyDescent="0.3">
      <c r="B38" s="78" t="s">
        <v>2</v>
      </c>
      <c r="C38" s="109"/>
      <c r="D38" s="68"/>
      <c r="E38" s="92"/>
      <c r="F38" s="67"/>
    </row>
    <row r="39" spans="2:6" ht="15.75" x14ac:dyDescent="0.3">
      <c r="B39" s="78" t="s">
        <v>3</v>
      </c>
      <c r="C39" s="109"/>
      <c r="D39" s="63"/>
      <c r="E39" s="88"/>
      <c r="F39" s="67"/>
    </row>
    <row r="40" spans="2:6" s="131" customFormat="1" ht="15.75" x14ac:dyDescent="0.3">
      <c r="B40" s="167" t="s">
        <v>81</v>
      </c>
      <c r="C40" s="168"/>
      <c r="D40" s="135"/>
      <c r="E40" s="140"/>
      <c r="F40" s="138"/>
    </row>
    <row r="41" spans="2:6" ht="15.75" x14ac:dyDescent="0.3">
      <c r="B41" s="78" t="s">
        <v>4</v>
      </c>
      <c r="C41" s="109"/>
      <c r="D41" s="63"/>
      <c r="E41" s="67"/>
      <c r="F41" s="67"/>
    </row>
    <row r="42" spans="2:6" ht="15.75" x14ac:dyDescent="0.3">
      <c r="B42" s="81" t="s">
        <v>6</v>
      </c>
      <c r="C42" s="110"/>
      <c r="D42" s="63"/>
      <c r="E42" s="69"/>
      <c r="F42" s="67"/>
    </row>
    <row r="43" spans="2:6" ht="15.75" x14ac:dyDescent="0.3">
      <c r="B43" s="81" t="s">
        <v>7</v>
      </c>
      <c r="C43" s="110"/>
      <c r="D43" s="63"/>
      <c r="E43" s="69"/>
      <c r="F43" s="67"/>
    </row>
    <row r="44" spans="2:6" ht="16.5" thickBot="1" x14ac:dyDescent="0.35">
      <c r="B44" s="81" t="s">
        <v>8</v>
      </c>
      <c r="C44" s="110"/>
      <c r="D44" s="63"/>
      <c r="E44" s="69"/>
      <c r="F44" s="85"/>
    </row>
    <row r="45" spans="2:6" ht="16.5" thickBot="1" x14ac:dyDescent="0.35">
      <c r="B45" s="116" t="s">
        <v>9</v>
      </c>
      <c r="C45" s="117" t="s">
        <v>10</v>
      </c>
      <c r="D45" s="118" t="s">
        <v>11</v>
      </c>
      <c r="E45" s="117" t="s">
        <v>12</v>
      </c>
      <c r="F45" s="119" t="s">
        <v>13</v>
      </c>
    </row>
    <row r="46" spans="2:6" s="131" customFormat="1" ht="15.75" x14ac:dyDescent="0.3">
      <c r="B46" s="115"/>
      <c r="C46" s="115"/>
      <c r="D46" s="115"/>
      <c r="E46" s="163"/>
      <c r="F46" s="163">
        <f>E46*D46</f>
        <v>0</v>
      </c>
    </row>
    <row r="47" spans="2:6" s="131" customFormat="1" ht="15.75" x14ac:dyDescent="0.3">
      <c r="B47" s="156"/>
      <c r="C47" s="156"/>
      <c r="D47" s="156"/>
      <c r="E47" s="177"/>
      <c r="F47" s="177">
        <f>E47*D47</f>
        <v>0</v>
      </c>
    </row>
    <row r="48" spans="2:6" s="131" customFormat="1" ht="15.75" x14ac:dyDescent="0.3">
      <c r="B48" s="156"/>
      <c r="C48" s="156"/>
      <c r="D48" s="156"/>
      <c r="E48" s="177"/>
      <c r="F48" s="177">
        <f>E48*D48</f>
        <v>0</v>
      </c>
    </row>
    <row r="49" spans="2:6" s="131" customFormat="1" ht="15.75" x14ac:dyDescent="0.3">
      <c r="B49" s="156"/>
      <c r="C49" s="156"/>
      <c r="D49" s="156"/>
      <c r="E49" s="177"/>
      <c r="F49" s="177"/>
    </row>
    <row r="50" spans="2:6" ht="15.75" x14ac:dyDescent="0.3">
      <c r="B50" s="19"/>
      <c r="C50" s="156"/>
      <c r="D50" s="156"/>
      <c r="E50" s="177"/>
      <c r="F50" s="177"/>
    </row>
    <row r="51" spans="2:6" ht="15.75" x14ac:dyDescent="0.3">
      <c r="B51" s="91"/>
      <c r="C51" s="156"/>
      <c r="D51" s="156"/>
      <c r="E51" s="99"/>
      <c r="F51" s="177"/>
    </row>
    <row r="52" spans="2:6" s="131" customFormat="1" ht="15.75" x14ac:dyDescent="0.3">
      <c r="B52" s="162"/>
      <c r="C52" s="156"/>
      <c r="D52" s="156"/>
      <c r="E52" s="99"/>
      <c r="F52" s="99"/>
    </row>
    <row r="53" spans="2:6" ht="15.75" x14ac:dyDescent="0.3">
      <c r="B53" s="70"/>
      <c r="C53" s="105"/>
      <c r="D53" s="111"/>
      <c r="E53" s="106" t="s">
        <v>14</v>
      </c>
      <c r="F53" s="73">
        <f>SUM(F46:F52)</f>
        <v>0</v>
      </c>
    </row>
    <row r="55" spans="2:6" ht="15.75" thickBot="1" x14ac:dyDescent="0.3"/>
    <row r="56" spans="2:6" ht="15.75" thickBot="1" x14ac:dyDescent="0.3">
      <c r="B56" s="74"/>
      <c r="C56" s="75" t="s">
        <v>85</v>
      </c>
      <c r="D56" s="60"/>
      <c r="E56" s="61"/>
      <c r="F56" s="62"/>
    </row>
    <row r="57" spans="2:6" ht="15.75" x14ac:dyDescent="0.3">
      <c r="B57" s="76" t="s">
        <v>0</v>
      </c>
      <c r="C57" s="107"/>
      <c r="D57" s="63"/>
      <c r="E57" s="64" t="s">
        <v>22</v>
      </c>
      <c r="F57" s="65"/>
    </row>
    <row r="58" spans="2:6" ht="15.75" x14ac:dyDescent="0.3">
      <c r="B58" s="78" t="s">
        <v>1</v>
      </c>
      <c r="C58" s="108"/>
      <c r="D58" s="66"/>
      <c r="E58" s="84"/>
      <c r="F58" s="67"/>
    </row>
    <row r="59" spans="2:6" ht="16.5" x14ac:dyDescent="0.3">
      <c r="B59" s="78" t="s">
        <v>2</v>
      </c>
      <c r="C59" s="109"/>
      <c r="D59" s="68"/>
      <c r="E59" s="92"/>
      <c r="F59" s="67"/>
    </row>
    <row r="60" spans="2:6" ht="15.75" x14ac:dyDescent="0.3">
      <c r="B60" s="78" t="s">
        <v>3</v>
      </c>
      <c r="C60" s="109"/>
      <c r="D60" s="63"/>
      <c r="E60" s="88"/>
      <c r="F60" s="67"/>
    </row>
    <row r="61" spans="2:6" s="131" customFormat="1" ht="15.75" x14ac:dyDescent="0.3">
      <c r="B61" s="167" t="s">
        <v>81</v>
      </c>
      <c r="C61" s="168"/>
      <c r="D61" s="135"/>
      <c r="E61" s="140"/>
      <c r="F61" s="138"/>
    </row>
    <row r="62" spans="2:6" ht="15.75" x14ac:dyDescent="0.3">
      <c r="B62" s="78" t="s">
        <v>4</v>
      </c>
      <c r="C62" s="109"/>
      <c r="D62" s="63"/>
      <c r="E62" s="67"/>
      <c r="F62" s="67"/>
    </row>
    <row r="63" spans="2:6" ht="15.75" x14ac:dyDescent="0.3">
      <c r="B63" s="81" t="s">
        <v>6</v>
      </c>
      <c r="C63" s="110"/>
      <c r="D63" s="63"/>
      <c r="E63" s="69"/>
      <c r="F63" s="67"/>
    </row>
    <row r="64" spans="2:6" ht="15.75" x14ac:dyDescent="0.3">
      <c r="B64" s="81" t="s">
        <v>7</v>
      </c>
      <c r="C64" s="110"/>
      <c r="D64" s="63"/>
      <c r="E64" s="69"/>
      <c r="F64" s="67"/>
    </row>
    <row r="65" spans="2:6" ht="16.5" thickBot="1" x14ac:dyDescent="0.35">
      <c r="B65" s="81" t="s">
        <v>8</v>
      </c>
      <c r="C65" s="110"/>
      <c r="D65" s="63"/>
      <c r="E65" s="69"/>
      <c r="F65" s="85"/>
    </row>
    <row r="66" spans="2:6" ht="16.5" thickBot="1" x14ac:dyDescent="0.35">
      <c r="B66" s="89" t="s">
        <v>9</v>
      </c>
      <c r="C66" s="112" t="s">
        <v>10</v>
      </c>
      <c r="D66" s="112" t="s">
        <v>11</v>
      </c>
      <c r="E66" s="112" t="s">
        <v>12</v>
      </c>
      <c r="F66" s="90" t="s">
        <v>13</v>
      </c>
    </row>
    <row r="67" spans="2:6" x14ac:dyDescent="0.25">
      <c r="B67" s="97"/>
      <c r="C67" s="97"/>
      <c r="D67" s="97"/>
      <c r="E67" s="127"/>
      <c r="F67" s="128"/>
    </row>
    <row r="68" spans="2:6" x14ac:dyDescent="0.25">
      <c r="B68" s="91"/>
      <c r="C68" s="111"/>
      <c r="D68" s="111"/>
      <c r="E68" s="99"/>
      <c r="F68" s="99">
        <f>E68*D68</f>
        <v>0</v>
      </c>
    </row>
    <row r="69" spans="2:6" ht="15.75" x14ac:dyDescent="0.3">
      <c r="B69" s="70"/>
      <c r="C69" s="105"/>
      <c r="D69" s="111"/>
      <c r="E69" s="106" t="s">
        <v>14</v>
      </c>
      <c r="F69" s="73">
        <f>SUM(F67:F68)</f>
        <v>0</v>
      </c>
    </row>
    <row r="71" spans="2:6" ht="15.75" thickBot="1" x14ac:dyDescent="0.3"/>
    <row r="72" spans="2:6" ht="15.75" thickBot="1" x14ac:dyDescent="0.3">
      <c r="B72" s="74"/>
      <c r="C72" s="75" t="s">
        <v>86</v>
      </c>
      <c r="D72" s="60"/>
      <c r="E72" s="61"/>
      <c r="F72" s="62"/>
    </row>
    <row r="73" spans="2:6" ht="15.75" x14ac:dyDescent="0.3">
      <c r="B73" s="76" t="s">
        <v>0</v>
      </c>
      <c r="C73" s="107"/>
      <c r="D73" s="63"/>
      <c r="E73" s="64" t="s">
        <v>22</v>
      </c>
      <c r="F73" s="65"/>
    </row>
    <row r="74" spans="2:6" ht="15.75" x14ac:dyDescent="0.3">
      <c r="B74" s="78" t="s">
        <v>1</v>
      </c>
      <c r="C74" s="108"/>
      <c r="D74" s="66"/>
      <c r="E74" s="84"/>
      <c r="F74" s="67"/>
    </row>
    <row r="75" spans="2:6" ht="16.5" x14ac:dyDescent="0.3">
      <c r="B75" s="78" t="s">
        <v>2</v>
      </c>
      <c r="C75" s="109"/>
      <c r="D75" s="68"/>
      <c r="E75" s="92"/>
      <c r="F75" s="67"/>
    </row>
    <row r="76" spans="2:6" ht="15.75" x14ac:dyDescent="0.3">
      <c r="B76" s="78" t="s">
        <v>3</v>
      </c>
      <c r="C76" s="109"/>
      <c r="D76" s="63"/>
      <c r="E76" s="88"/>
      <c r="F76" s="67"/>
    </row>
    <row r="77" spans="2:6" s="131" customFormat="1" ht="15.75" x14ac:dyDescent="0.3">
      <c r="B77" s="167" t="s">
        <v>81</v>
      </c>
      <c r="C77" s="168"/>
      <c r="D77" s="135"/>
      <c r="E77" s="140"/>
      <c r="F77" s="138"/>
    </row>
    <row r="78" spans="2:6" ht="15.75" x14ac:dyDescent="0.3">
      <c r="B78" s="78" t="s">
        <v>4</v>
      </c>
      <c r="C78" s="109"/>
      <c r="D78" s="63"/>
      <c r="E78" s="67"/>
      <c r="F78" s="67"/>
    </row>
    <row r="79" spans="2:6" ht="15.75" x14ac:dyDescent="0.3">
      <c r="B79" s="81" t="s">
        <v>6</v>
      </c>
      <c r="C79" s="110"/>
      <c r="D79" s="63"/>
      <c r="E79" s="69"/>
      <c r="F79" s="67"/>
    </row>
    <row r="80" spans="2:6" ht="15.75" x14ac:dyDescent="0.3">
      <c r="B80" s="81" t="s">
        <v>7</v>
      </c>
      <c r="C80" s="110"/>
      <c r="D80" s="63"/>
      <c r="E80" s="69"/>
      <c r="F80" s="67"/>
    </row>
    <row r="81" spans="2:6" ht="16.5" thickBot="1" x14ac:dyDescent="0.35">
      <c r="B81" s="81" t="s">
        <v>8</v>
      </c>
      <c r="C81" s="110"/>
      <c r="D81" s="63"/>
      <c r="E81" s="69"/>
      <c r="F81" s="85"/>
    </row>
    <row r="82" spans="2:6" ht="16.5" thickBot="1" x14ac:dyDescent="0.35">
      <c r="B82" s="89" t="s">
        <v>9</v>
      </c>
      <c r="C82" s="112" t="s">
        <v>10</v>
      </c>
      <c r="D82" s="112" t="s">
        <v>11</v>
      </c>
      <c r="E82" s="112" t="s">
        <v>12</v>
      </c>
      <c r="F82" s="90" t="s">
        <v>13</v>
      </c>
    </row>
    <row r="83" spans="2:6" x14ac:dyDescent="0.25">
      <c r="B83" s="97"/>
      <c r="C83" s="97"/>
      <c r="D83" s="97"/>
      <c r="E83" s="127"/>
      <c r="F83" s="128"/>
    </row>
    <row r="84" spans="2:6" x14ac:dyDescent="0.25">
      <c r="B84" s="91"/>
      <c r="C84" s="111"/>
      <c r="D84" s="111"/>
      <c r="E84" s="99"/>
      <c r="F84" s="99">
        <f>E84*D84</f>
        <v>0</v>
      </c>
    </row>
    <row r="85" spans="2:6" ht="15.75" x14ac:dyDescent="0.3">
      <c r="B85" s="70"/>
      <c r="C85" s="105"/>
      <c r="D85" s="111"/>
      <c r="E85" s="106" t="s">
        <v>14</v>
      </c>
      <c r="F85" s="73">
        <f>SUM(F83:F84)</f>
        <v>0</v>
      </c>
    </row>
    <row r="88" spans="2:6" x14ac:dyDescent="0.25">
      <c r="E88" s="87" t="s">
        <v>76</v>
      </c>
      <c r="F88" s="55">
        <f>F85+F69+F53+F32+F15</f>
        <v>4090320</v>
      </c>
    </row>
  </sheetData>
  <pageMargins left="0.7" right="0.7" top="0.75" bottom="0.75" header="0.3" footer="0.3"/>
  <pageSetup paperSize="9" scale="5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4"/>
  <sheetViews>
    <sheetView tabSelected="1" workbookViewId="0">
      <selection activeCell="G20" sqref="G20"/>
    </sheetView>
  </sheetViews>
  <sheetFormatPr baseColWidth="10" defaultRowHeight="15" x14ac:dyDescent="0.25"/>
  <cols>
    <col min="1" max="1" width="4.7109375" customWidth="1"/>
    <col min="2" max="2" width="44.140625" customWidth="1"/>
    <col min="3" max="3" width="14.7109375" style="201" customWidth="1"/>
    <col min="4" max="4" width="16.7109375" customWidth="1"/>
    <col min="5" max="6" width="17.7109375" customWidth="1"/>
    <col min="7" max="7" width="16.7109375" customWidth="1"/>
    <col min="8" max="8" width="16.7109375" style="131" customWidth="1"/>
    <col min="9" max="9" width="18.5703125" customWidth="1"/>
  </cols>
  <sheetData>
    <row r="3" spans="1:9" x14ac:dyDescent="0.25">
      <c r="B3" s="174" t="s">
        <v>87</v>
      </c>
      <c r="C3" s="194" t="s">
        <v>88</v>
      </c>
      <c r="D3" s="174" t="s">
        <v>183</v>
      </c>
      <c r="E3" s="174" t="s">
        <v>188</v>
      </c>
      <c r="F3" s="174" t="s">
        <v>184</v>
      </c>
      <c r="G3" s="174" t="s">
        <v>89</v>
      </c>
      <c r="H3" s="174" t="s">
        <v>205</v>
      </c>
    </row>
    <row r="4" spans="1:9" x14ac:dyDescent="0.25">
      <c r="A4" s="129">
        <v>1</v>
      </c>
      <c r="B4" s="130" t="s">
        <v>114</v>
      </c>
      <c r="C4" s="195">
        <v>9747326</v>
      </c>
      <c r="D4" s="126"/>
      <c r="E4" s="126"/>
      <c r="F4" s="126"/>
      <c r="G4" s="210" t="s">
        <v>167</v>
      </c>
      <c r="H4" s="166" t="s">
        <v>206</v>
      </c>
      <c r="I4" t="s">
        <v>145</v>
      </c>
    </row>
    <row r="5" spans="1:9" x14ac:dyDescent="0.25">
      <c r="A5" s="129">
        <v>2</v>
      </c>
      <c r="B5" s="185" t="s">
        <v>115</v>
      </c>
      <c r="C5" s="196">
        <v>684000</v>
      </c>
      <c r="D5" s="126"/>
      <c r="E5" s="126">
        <v>11477</v>
      </c>
      <c r="F5" s="126">
        <v>139630</v>
      </c>
      <c r="G5" s="209">
        <v>11234</v>
      </c>
      <c r="H5" s="166" t="s">
        <v>206</v>
      </c>
      <c r="I5" s="186" t="s">
        <v>144</v>
      </c>
    </row>
    <row r="6" spans="1:9" x14ac:dyDescent="0.25">
      <c r="A6" s="129">
        <v>3</v>
      </c>
      <c r="B6" s="130" t="s">
        <v>123</v>
      </c>
      <c r="C6" s="195">
        <v>944000</v>
      </c>
      <c r="D6" s="126"/>
      <c r="E6" s="126"/>
      <c r="F6" s="126">
        <v>139965</v>
      </c>
      <c r="G6" s="166">
        <v>11570</v>
      </c>
      <c r="H6" s="166" t="s">
        <v>206</v>
      </c>
      <c r="I6" t="s">
        <v>146</v>
      </c>
    </row>
    <row r="7" spans="1:9" x14ac:dyDescent="0.25">
      <c r="A7" s="129">
        <v>4</v>
      </c>
      <c r="B7" s="125" t="s">
        <v>125</v>
      </c>
      <c r="C7" s="197">
        <v>1672280</v>
      </c>
      <c r="D7" s="126" t="s">
        <v>204</v>
      </c>
      <c r="E7" s="126"/>
      <c r="F7" s="126">
        <v>127973</v>
      </c>
      <c r="G7" s="184">
        <v>11259</v>
      </c>
      <c r="H7" s="166" t="s">
        <v>206</v>
      </c>
      <c r="I7" s="186" t="s">
        <v>144</v>
      </c>
    </row>
    <row r="8" spans="1:9" x14ac:dyDescent="0.25">
      <c r="A8" s="129">
        <v>5</v>
      </c>
      <c r="B8" s="124" t="s">
        <v>129</v>
      </c>
      <c r="C8" s="198">
        <v>172196</v>
      </c>
      <c r="D8" s="126">
        <v>4520131614</v>
      </c>
      <c r="E8" s="126">
        <v>11950</v>
      </c>
      <c r="F8" s="126">
        <v>140450</v>
      </c>
      <c r="G8" s="210">
        <v>11623</v>
      </c>
      <c r="H8" s="166" t="s">
        <v>206</v>
      </c>
      <c r="I8" t="s">
        <v>146</v>
      </c>
    </row>
    <row r="9" spans="1:9" x14ac:dyDescent="0.25">
      <c r="A9" s="129">
        <v>6</v>
      </c>
      <c r="B9" s="124" t="s">
        <v>134</v>
      </c>
      <c r="C9" s="198">
        <v>95375</v>
      </c>
      <c r="D9" s="126">
        <v>4520131326</v>
      </c>
      <c r="E9" s="126"/>
      <c r="F9" s="126">
        <v>138983</v>
      </c>
      <c r="G9" s="126">
        <v>11571</v>
      </c>
      <c r="H9" s="166" t="s">
        <v>206</v>
      </c>
      <c r="I9" s="187" t="s">
        <v>146</v>
      </c>
    </row>
    <row r="10" spans="1:9" x14ac:dyDescent="0.25">
      <c r="A10" s="129">
        <v>7</v>
      </c>
      <c r="B10" s="124" t="s">
        <v>134</v>
      </c>
      <c r="C10" s="203">
        <v>147882</v>
      </c>
      <c r="D10" s="126">
        <v>4520131613</v>
      </c>
      <c r="E10" s="126"/>
      <c r="F10" s="126"/>
      <c r="G10" s="126"/>
      <c r="H10" s="166"/>
      <c r="I10" s="131" t="s">
        <v>146</v>
      </c>
    </row>
    <row r="11" spans="1:9" x14ac:dyDescent="0.25">
      <c r="A11" s="129">
        <v>8</v>
      </c>
      <c r="B11" s="124" t="s">
        <v>142</v>
      </c>
      <c r="C11" s="198">
        <v>250000</v>
      </c>
      <c r="D11" s="126"/>
      <c r="E11" s="126">
        <v>11951</v>
      </c>
      <c r="F11" s="126">
        <v>140449</v>
      </c>
      <c r="G11" s="210">
        <v>11603</v>
      </c>
      <c r="H11" s="166" t="s">
        <v>206</v>
      </c>
      <c r="I11" t="s">
        <v>145</v>
      </c>
    </row>
    <row r="12" spans="1:9" s="131" customFormat="1" x14ac:dyDescent="0.25">
      <c r="A12" s="129">
        <v>9</v>
      </c>
      <c r="B12" s="124" t="s">
        <v>153</v>
      </c>
      <c r="C12" s="199">
        <v>1440000</v>
      </c>
      <c r="D12" s="126"/>
      <c r="E12" s="126">
        <v>11949</v>
      </c>
      <c r="F12" s="126">
        <v>14051</v>
      </c>
      <c r="G12" s="210">
        <v>11620</v>
      </c>
      <c r="H12" s="166" t="s">
        <v>206</v>
      </c>
      <c r="I12" s="187" t="s">
        <v>146</v>
      </c>
    </row>
    <row r="13" spans="1:9" s="131" customFormat="1" x14ac:dyDescent="0.25">
      <c r="A13" s="129">
        <v>10</v>
      </c>
      <c r="B13" s="124" t="s">
        <v>153</v>
      </c>
      <c r="C13" s="198">
        <v>120000</v>
      </c>
      <c r="D13" s="126"/>
      <c r="E13" s="126">
        <v>11952</v>
      </c>
      <c r="F13" s="126">
        <v>14039</v>
      </c>
      <c r="G13" s="210">
        <v>11621</v>
      </c>
      <c r="H13" s="166" t="s">
        <v>206</v>
      </c>
      <c r="I13" s="131" t="s">
        <v>146</v>
      </c>
    </row>
    <row r="14" spans="1:9" s="131" customFormat="1" x14ac:dyDescent="0.25">
      <c r="A14" s="129">
        <v>11</v>
      </c>
      <c r="B14" s="124" t="s">
        <v>123</v>
      </c>
      <c r="C14" s="198">
        <v>250000</v>
      </c>
      <c r="D14" s="126">
        <v>1715</v>
      </c>
      <c r="E14" s="193" t="s">
        <v>22</v>
      </c>
      <c r="F14" s="126"/>
      <c r="G14" s="126"/>
      <c r="H14" s="166"/>
    </row>
    <row r="15" spans="1:9" s="131" customFormat="1" x14ac:dyDescent="0.25">
      <c r="A15" s="129">
        <v>12</v>
      </c>
      <c r="B15" s="204" t="s">
        <v>185</v>
      </c>
      <c r="C15" s="205">
        <v>318917</v>
      </c>
      <c r="D15" s="206" t="s">
        <v>207</v>
      </c>
      <c r="E15" s="206">
        <v>12270</v>
      </c>
      <c r="F15" s="206">
        <v>140768</v>
      </c>
      <c r="G15" s="208">
        <v>11931</v>
      </c>
      <c r="H15" s="206" t="s">
        <v>208</v>
      </c>
      <c r="I15" s="207" t="s">
        <v>146</v>
      </c>
    </row>
    <row r="16" spans="1:9" s="131" customFormat="1" x14ac:dyDescent="0.25">
      <c r="A16" s="129">
        <v>13</v>
      </c>
      <c r="B16" s="204" t="s">
        <v>186</v>
      </c>
      <c r="C16" s="205">
        <v>99561</v>
      </c>
      <c r="D16" s="206" t="s">
        <v>207</v>
      </c>
      <c r="E16" s="206">
        <v>12268</v>
      </c>
      <c r="F16" s="206">
        <v>140769</v>
      </c>
      <c r="G16" s="208">
        <v>11929</v>
      </c>
      <c r="H16" s="206" t="s">
        <v>208</v>
      </c>
      <c r="I16" s="207" t="s">
        <v>146</v>
      </c>
    </row>
    <row r="17" spans="1:9" s="131" customFormat="1" x14ac:dyDescent="0.25">
      <c r="A17" s="129">
        <v>14</v>
      </c>
      <c r="B17" s="204" t="s">
        <v>187</v>
      </c>
      <c r="C17" s="205">
        <v>160000</v>
      </c>
      <c r="D17" s="206" t="s">
        <v>207</v>
      </c>
      <c r="E17" s="206">
        <v>12267</v>
      </c>
      <c r="F17" s="206">
        <v>140770</v>
      </c>
      <c r="G17" s="208">
        <v>11930</v>
      </c>
      <c r="H17" s="206" t="s">
        <v>209</v>
      </c>
      <c r="I17" s="207" t="s">
        <v>146</v>
      </c>
    </row>
    <row r="18" spans="1:9" s="131" customFormat="1" x14ac:dyDescent="0.25">
      <c r="A18" s="129">
        <v>15</v>
      </c>
      <c r="B18" s="204" t="s">
        <v>189</v>
      </c>
      <c r="C18" s="205">
        <v>460000</v>
      </c>
      <c r="D18" s="206"/>
      <c r="E18" s="206">
        <v>12062</v>
      </c>
      <c r="F18" s="206">
        <v>140585</v>
      </c>
      <c r="G18" s="208">
        <v>11924</v>
      </c>
      <c r="H18" s="206"/>
      <c r="I18" s="207" t="s">
        <v>146</v>
      </c>
    </row>
    <row r="19" spans="1:9" x14ac:dyDescent="0.25">
      <c r="A19" s="129">
        <v>16</v>
      </c>
      <c r="B19" s="124" t="s">
        <v>193</v>
      </c>
      <c r="C19" s="203">
        <v>2812320</v>
      </c>
      <c r="D19" s="126">
        <v>16033</v>
      </c>
      <c r="E19" s="126">
        <v>12372</v>
      </c>
      <c r="F19" s="126">
        <v>140875</v>
      </c>
      <c r="G19" s="208">
        <v>11997</v>
      </c>
      <c r="H19" s="166" t="s">
        <v>206</v>
      </c>
      <c r="I19" s="186" t="s">
        <v>144</v>
      </c>
    </row>
    <row r="20" spans="1:9" x14ac:dyDescent="0.25">
      <c r="A20" s="129">
        <v>17</v>
      </c>
      <c r="B20" s="124" t="s">
        <v>196</v>
      </c>
      <c r="C20" s="198">
        <v>1278000</v>
      </c>
      <c r="D20" s="126">
        <v>316</v>
      </c>
      <c r="E20" s="126">
        <v>12389</v>
      </c>
      <c r="F20" s="126">
        <v>140886</v>
      </c>
      <c r="G20" s="208">
        <v>12054</v>
      </c>
      <c r="H20" s="126"/>
      <c r="I20" s="186" t="s">
        <v>144</v>
      </c>
    </row>
    <row r="21" spans="1:9" x14ac:dyDescent="0.25">
      <c r="B21" s="124"/>
      <c r="C21" s="198"/>
      <c r="D21" s="126"/>
      <c r="E21" s="126"/>
      <c r="F21" s="126"/>
      <c r="G21" s="126"/>
      <c r="H21" s="126"/>
    </row>
    <row r="22" spans="1:9" x14ac:dyDescent="0.25">
      <c r="B22" s="124"/>
      <c r="C22" s="198"/>
      <c r="D22" s="126"/>
      <c r="E22" s="126"/>
      <c r="F22" s="126"/>
      <c r="G22" s="126"/>
      <c r="H22" s="126"/>
    </row>
    <row r="23" spans="1:9" x14ac:dyDescent="0.25">
      <c r="B23" s="124"/>
      <c r="C23" s="198"/>
      <c r="D23" s="126"/>
      <c r="E23" s="126"/>
      <c r="F23" s="126"/>
      <c r="G23" s="126"/>
      <c r="H23" s="126"/>
    </row>
    <row r="24" spans="1:9" ht="15.75" x14ac:dyDescent="0.25">
      <c r="B24" s="125" t="s">
        <v>80</v>
      </c>
      <c r="C24" s="200">
        <f>SUM(C4:C23)</f>
        <v>20651857</v>
      </c>
      <c r="D24" s="126"/>
      <c r="E24" s="126"/>
      <c r="F24" s="126"/>
      <c r="G24" s="126"/>
      <c r="H24" s="126"/>
    </row>
  </sheetData>
  <pageMargins left="0.25" right="0.25" top="0.75" bottom="0.75" header="0.3" footer="0.3"/>
  <pageSetup paperSize="9" scale="87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7"/>
  <sheetViews>
    <sheetView workbookViewId="0">
      <selection activeCell="C26" sqref="C26"/>
    </sheetView>
  </sheetViews>
  <sheetFormatPr baseColWidth="10" defaultRowHeight="15" x14ac:dyDescent="0.25"/>
  <cols>
    <col min="2" max="2" width="23.28515625" customWidth="1"/>
    <col min="3" max="3" width="32.28515625" customWidth="1"/>
  </cols>
  <sheetData>
    <row r="4" spans="2:3" ht="18.75" x14ac:dyDescent="0.3">
      <c r="B4" s="171" t="s">
        <v>91</v>
      </c>
    </row>
    <row r="6" spans="2:3" x14ac:dyDescent="0.25">
      <c r="B6" s="170">
        <v>9910000003</v>
      </c>
      <c r="C6" s="124" t="s">
        <v>92</v>
      </c>
    </row>
    <row r="7" spans="2:3" x14ac:dyDescent="0.25">
      <c r="B7" s="170" t="s">
        <v>97</v>
      </c>
      <c r="C7" s="124" t="s">
        <v>93</v>
      </c>
    </row>
    <row r="8" spans="2:3" x14ac:dyDescent="0.25">
      <c r="B8" s="170">
        <v>3200000000</v>
      </c>
      <c r="C8" s="124" t="s">
        <v>94</v>
      </c>
    </row>
    <row r="9" spans="2:3" x14ac:dyDescent="0.25">
      <c r="B9" s="170">
        <v>11112222</v>
      </c>
      <c r="C9" s="124" t="s">
        <v>95</v>
      </c>
    </row>
    <row r="10" spans="2:3" x14ac:dyDescent="0.25">
      <c r="B10" s="170">
        <v>111110000</v>
      </c>
      <c r="C10" s="124" t="s">
        <v>96</v>
      </c>
    </row>
    <row r="11" spans="2:3" x14ac:dyDescent="0.25">
      <c r="B11" s="169"/>
    </row>
    <row r="12" spans="2:3" x14ac:dyDescent="0.25">
      <c r="B12" s="169"/>
    </row>
    <row r="13" spans="2:3" x14ac:dyDescent="0.25">
      <c r="B13" s="169"/>
    </row>
    <row r="14" spans="2:3" x14ac:dyDescent="0.25">
      <c r="B14" s="169"/>
    </row>
    <row r="15" spans="2:3" x14ac:dyDescent="0.25">
      <c r="B15" s="169"/>
    </row>
    <row r="16" spans="2:3" x14ac:dyDescent="0.25">
      <c r="B16" s="169"/>
    </row>
    <row r="17" spans="2:2" x14ac:dyDescent="0.25">
      <c r="B17" s="16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746.410</vt:lpstr>
      <vt:lpstr>17.962.700</vt:lpstr>
      <vt:lpstr>13.219.802</vt:lpstr>
      <vt:lpstr>2.053.257</vt:lpstr>
      <vt:lpstr>3</vt:lpstr>
      <vt:lpstr>4</vt:lpstr>
      <vt:lpstr>REGISTRO FACTURACION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2015-06-09T19:19:46Z</dcterms:modified>
</cp:coreProperties>
</file>