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7"/>
  </bookViews>
  <sheets>
    <sheet name="746.410" sheetId="4" state="hidden" r:id="rId1"/>
    <sheet name="17.962.700" sheetId="5" state="hidden" r:id="rId2"/>
    <sheet name="4.122.406" sheetId="7" r:id="rId3"/>
    <sheet name="3.088.796" sheetId="8" r:id="rId4"/>
    <sheet name="848.917" sheetId="9" r:id="rId5"/>
    <sheet name="11.067.240" sheetId="12" r:id="rId6"/>
    <sheet name="1.200.000" sheetId="16" r:id="rId7"/>
    <sheet name="REGISTRO FACTURACION" sheetId="14" r:id="rId8"/>
    <sheet name="Hoja1" sheetId="15" r:id="rId9"/>
  </sheets>
  <calcPr calcId="144525"/>
</workbook>
</file>

<file path=xl/calcChain.xml><?xml version="1.0" encoding="utf-8"?>
<calcChain xmlns="http://schemas.openxmlformats.org/spreadsheetml/2006/main">
  <c r="F87" i="12" l="1"/>
  <c r="F80" i="9"/>
  <c r="F14" i="9"/>
  <c r="F15" i="9"/>
  <c r="F15" i="16" l="1"/>
  <c r="F16" i="16" s="1"/>
  <c r="D22" i="14" l="1"/>
  <c r="F45" i="9" l="1"/>
  <c r="F45" i="12" l="1"/>
  <c r="F46" i="12"/>
  <c r="F47" i="12"/>
  <c r="F52" i="12" l="1"/>
  <c r="F30" i="12" l="1"/>
  <c r="F31" i="12" s="1"/>
  <c r="F80" i="8" l="1"/>
  <c r="F82" i="7" l="1"/>
  <c r="F30" i="8" l="1"/>
  <c r="F31" i="8"/>
  <c r="F32" i="8"/>
  <c r="F81" i="8" l="1"/>
  <c r="F65" i="7"/>
  <c r="F63" i="7"/>
  <c r="F64" i="7"/>
  <c r="F17" i="7" l="1"/>
  <c r="F78" i="7"/>
  <c r="F79" i="7" s="1"/>
  <c r="F65" i="8" l="1"/>
  <c r="F15" i="7" l="1"/>
  <c r="F83" i="12" l="1"/>
  <c r="F84" i="12" s="1"/>
  <c r="F67" i="12" l="1"/>
  <c r="F68" i="12" s="1"/>
  <c r="F30" i="9" l="1"/>
  <c r="F15" i="8" l="1"/>
  <c r="F61" i="9" l="1"/>
  <c r="F62" i="9" s="1"/>
  <c r="F31" i="9"/>
  <c r="F16" i="9"/>
  <c r="F66" i="8"/>
  <c r="F49" i="8"/>
  <c r="F50" i="8" s="1"/>
  <c r="F33" i="8"/>
  <c r="F34" i="8" s="1"/>
  <c r="F16" i="8"/>
  <c r="F48" i="7"/>
  <c r="F49" i="7" s="1"/>
  <c r="F32" i="7"/>
  <c r="F33" i="7" s="1"/>
  <c r="F16" i="7"/>
  <c r="F90" i="5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  <c r="F84" i="8" l="1"/>
  <c r="F46" i="9"/>
</calcChain>
</file>

<file path=xl/sharedStrings.xml><?xml version="1.0" encoding="utf-8"?>
<sst xmlns="http://schemas.openxmlformats.org/spreadsheetml/2006/main" count="672" uniqueCount="187">
  <si>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</si>
  <si>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</si>
  <si>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</si>
  <si>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</si>
  <si>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</si>
  <si>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</si>
  <si>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</si>
  <si>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</si>
  <si>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</si>
  <si>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</si>
  <si>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</si>
  <si>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</si>
  <si>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</si>
  <si>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</si>
  <si>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</si>
  <si>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</si>
  <si>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</si>
  <si>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</si>
  <si>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</si>
  <si>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</si>
  <si>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</si>
  <si>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</si>
  <si>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</si>
  <si>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</si>
  <si>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</si>
  <si>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</si>
  <si>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</si>
  <si>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</si>
  <si>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</si>
  <si>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</si>
  <si>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</si>
  <si>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</si>
  <si>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</si>
  <si>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</si>
  <si>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</si>
  <si>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</si>
  <si>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</si>
  <si>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</si>
  <si>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</si>
  <si>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</si>
  <si>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</si>
  <si>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</si>
  <si>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</si>
  <si>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</si>
  <si>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</si>
  <si>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</si>
  <si>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</si>
  <si>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</si>
  <si>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</si>
  <si>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</si>
  <si>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</si>
  <si>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</si>
  <si>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</si>
  <si>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</si>
  <si>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</si>
  <si>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</si>
  <si>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</si>
  <si>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</si>
  <si>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</si>
  <si>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</si>
  <si>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</si>
  <si>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</si>
  <si>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</si>
  <si>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</si>
  <si>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</si>
  <si>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</si>
  <si>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</si>
  <si>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</si>
  <si>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</si>
  <si>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</si>
  <si>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</si>
  <si>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</si>
  <si>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</si>
  <si>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</si>
  <si>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</si>
  <si>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</si>
  <si>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</si>
  <si>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Facturación 13</t>
  </si>
  <si>
    <t>Facturación 14</t>
  </si>
  <si>
    <t>Facturación 15</t>
  </si>
  <si>
    <t>TOTAL</t>
  </si>
  <si>
    <t>ORDEN DE VENTA</t>
  </si>
  <si>
    <t>Facturación 16</t>
  </si>
  <si>
    <t>Facturación 17</t>
  </si>
  <si>
    <t>Facturación 18</t>
  </si>
  <si>
    <t>Facturación 19</t>
  </si>
  <si>
    <t>Facturación 20</t>
  </si>
  <si>
    <t>Clínica u Hospital</t>
  </si>
  <si>
    <t>Monto Neto</t>
  </si>
  <si>
    <t>FACTURA</t>
  </si>
  <si>
    <t xml:space="preserve">Mantencion </t>
  </si>
  <si>
    <t>NETO</t>
  </si>
  <si>
    <t xml:space="preserve">Visita Tecnica </t>
  </si>
  <si>
    <t>Programacion</t>
  </si>
  <si>
    <t>CODIGOS</t>
  </si>
  <si>
    <t>VISITA TECNICA</t>
  </si>
  <si>
    <t>PROGRAMACION</t>
  </si>
  <si>
    <t>MANTENCION</t>
  </si>
  <si>
    <t>REPARACIONES VARIAS (PINTURA, )</t>
  </si>
  <si>
    <t>MANO DE OBRA</t>
  </si>
  <si>
    <t>111PROGRAMACION</t>
  </si>
  <si>
    <t>CAMA HILL-ROM AFFINITY 3601-64A32-A</t>
  </si>
  <si>
    <t>Cama Hill-Room Centra serie 852-36A35</t>
  </si>
  <si>
    <t>111programacion</t>
  </si>
  <si>
    <t>90.753.000-0</t>
  </si>
  <si>
    <t>Clínica Santa María</t>
  </si>
  <si>
    <t>Hunger</t>
  </si>
  <si>
    <t>70.079.000-2</t>
  </si>
  <si>
    <t>Corporacion Obra Social de señoras Chileno Aleman</t>
  </si>
  <si>
    <t>76.018.992-8</t>
  </si>
  <si>
    <t>Clínica Universitaria de Concepción S.A</t>
  </si>
  <si>
    <t>Visita tecnica</t>
  </si>
  <si>
    <t>Hospital Clinico Magallanes</t>
  </si>
  <si>
    <t>5074-34-SE15</t>
  </si>
  <si>
    <t xml:space="preserve">Programacion </t>
  </si>
  <si>
    <t>Clínica Avansalud</t>
  </si>
  <si>
    <t>96.567.920-0</t>
  </si>
  <si>
    <t>Clínica Magallanes</t>
  </si>
  <si>
    <t>Tarjeta de memoria programada</t>
  </si>
  <si>
    <t>Baterias de respaldo</t>
  </si>
  <si>
    <t>R4KBK400</t>
  </si>
  <si>
    <t>R4KNIM</t>
  </si>
  <si>
    <t>111 programacion</t>
  </si>
  <si>
    <t>Fact. 9026</t>
  </si>
  <si>
    <t>Reparaciones Varias (enlace de troncal todo el piso del 1 al 5 bajando por -1)</t>
  </si>
  <si>
    <t>Caja de cable CT5E</t>
  </si>
  <si>
    <t>Modulo Doble</t>
  </si>
  <si>
    <t xml:space="preserve">Perilla de llamado </t>
  </si>
  <si>
    <t>CCDIN</t>
  </si>
  <si>
    <t>R4K22A</t>
  </si>
  <si>
    <t>CAT5E</t>
  </si>
  <si>
    <t>Fact. 9302</t>
  </si>
  <si>
    <t>Fact. 9364</t>
  </si>
  <si>
    <t>Fact. 9368</t>
  </si>
  <si>
    <t>Fact. 9365</t>
  </si>
  <si>
    <t>96.885.950-1</t>
  </si>
  <si>
    <t xml:space="preserve">Clínica Ciudad del Mar </t>
  </si>
  <si>
    <t>potenciometro</t>
  </si>
  <si>
    <t xml:space="preserve">Visita tecnica </t>
  </si>
  <si>
    <t>Hospital parroquial San Bernardo</t>
  </si>
  <si>
    <t>Mantencion completa</t>
  </si>
  <si>
    <t>76.515.070-1</t>
  </si>
  <si>
    <t>Clínica Chillan</t>
  </si>
  <si>
    <t xml:space="preserve">Clínica Avansalud </t>
  </si>
  <si>
    <t xml:space="preserve">Peras </t>
  </si>
  <si>
    <t>61.607.901-8</t>
  </si>
  <si>
    <t>Reparaciones Varias</t>
  </si>
  <si>
    <t>CONTRATO POR MANTENCION</t>
  </si>
  <si>
    <t>99.567.970-1</t>
  </si>
  <si>
    <t>Clínica las Lilas</t>
  </si>
  <si>
    <t xml:space="preserve">CONTRATO POR MANTENCION </t>
  </si>
  <si>
    <t>Mantencion</t>
  </si>
  <si>
    <t>Clínica Ciudad del Mar</t>
  </si>
  <si>
    <t>CONTRATO DE MANTENCION</t>
  </si>
  <si>
    <t>4 UF AL DÍA 27/04/2015 (24.739,97 )</t>
  </si>
  <si>
    <t>Jorge Carreño</t>
  </si>
  <si>
    <t>Mutual de seguridad</t>
  </si>
  <si>
    <t>Capredena</t>
  </si>
  <si>
    <t>61.108.000-K</t>
  </si>
  <si>
    <t>Elevador movil</t>
  </si>
  <si>
    <t xml:space="preserve">Hamaca Basic High </t>
  </si>
  <si>
    <t xml:space="preserve">Head Support Polyester </t>
  </si>
  <si>
    <t>Hand Control GL5</t>
  </si>
  <si>
    <t>Bateria Kit GL5</t>
  </si>
  <si>
    <t>Disposable High M/L</t>
  </si>
  <si>
    <t>Reparaciones varias</t>
  </si>
  <si>
    <t>Alejandra Etty Pfifferling Kotliarenco</t>
  </si>
  <si>
    <t>A Torres y Compañía LTDA</t>
  </si>
  <si>
    <t>70.285.100-9</t>
  </si>
  <si>
    <t xml:space="preserve">Mutual de Seguridad </t>
  </si>
  <si>
    <t>Fact. 9826</t>
  </si>
  <si>
    <t xml:space="preserve">Cama Clínica Paramount Beta </t>
  </si>
  <si>
    <t>PA-6425C-IC</t>
  </si>
  <si>
    <t>7.043.299-4</t>
  </si>
  <si>
    <t>Alejandra Etty Pfifferling</t>
  </si>
  <si>
    <t xml:space="preserve">Cama Electrica paramount Beta </t>
  </si>
  <si>
    <t>PA-64250C-IC</t>
  </si>
  <si>
    <t>Facturación 21</t>
  </si>
  <si>
    <t>78.968.870-2</t>
  </si>
  <si>
    <t>A Torres y CIA ltda</t>
  </si>
  <si>
    <t>02-019</t>
  </si>
  <si>
    <t>Mano de Obra</t>
  </si>
  <si>
    <t xml:space="preserve">No se factura / para el otro mes </t>
  </si>
  <si>
    <t>Fact. 9437</t>
  </si>
  <si>
    <t>FACTURADO</t>
  </si>
  <si>
    <t>Factura por enviar desde la central</t>
  </si>
  <si>
    <t>Fact. 10278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</si>
</sst>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195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8" fillId="4" borderId="13" xfId="0" applyNumberFormat="1" applyFont="1" applyFill="1" applyBorder="1"/>
    <xf numFmtId="0" fontId="6" fillId="0" borderId="2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164" fontId="8" fillId="4" borderId="31" xfId="0" applyNumberFormat="1" applyFont="1" applyFill="1" applyBorder="1"/>
    <xf numFmtId="167" fontId="8" fillId="4" borderId="13" xfId="0" applyNumberFormat="1" applyFont="1" applyFill="1" applyBorder="1" applyAlignment="1">
      <alignment horizontal="right"/>
    </xf>
    <xf numFmtId="167" fontId="10" fillId="5" borderId="0" xfId="0" applyNumberFormat="1" applyFont="1" applyFill="1"/>
    <xf numFmtId="0" fontId="0" fillId="0" borderId="13" xfId="0" applyBorder="1"/>
    <xf numFmtId="0" fontId="19" fillId="0" borderId="13" xfId="0" applyFont="1" applyBorder="1"/>
    <xf numFmtId="0" fontId="0" fillId="0" borderId="13" xfId="0" applyBorder="1" applyAlignment="1">
      <alignment horizont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13" xfId="0" applyFill="1" applyBorder="1"/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3" fillId="3" borderId="0" xfId="0" applyFont="1" applyFill="1" applyBorder="1"/>
    <xf numFmtId="49" fontId="9" fillId="6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13" xfId="0" applyFill="1" applyBorder="1" applyAlignment="1">
      <alignment horizontal="center"/>
    </xf>
    <xf numFmtId="0" fontId="6" fillId="5" borderId="5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20" fillId="0" borderId="13" xfId="0" applyFont="1" applyBorder="1"/>
    <xf numFmtId="0" fontId="6" fillId="4" borderId="13" xfId="0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vertical="center"/>
    </xf>
    <xf numFmtId="164" fontId="6" fillId="4" borderId="13" xfId="0" applyNumberFormat="1" applyFont="1" applyFill="1" applyBorder="1" applyAlignment="1">
      <alignment horizontal="center"/>
    </xf>
    <xf numFmtId="3" fontId="6" fillId="4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164" fontId="10" fillId="0" borderId="0" xfId="0" applyNumberFormat="1" applyFont="1" applyFill="1"/>
    <xf numFmtId="164" fontId="0" fillId="0" borderId="0" xfId="0" applyNumberFormat="1"/>
    <xf numFmtId="165" fontId="8" fillId="4" borderId="13" xfId="0" applyNumberFormat="1" applyFont="1" applyFill="1" applyBorder="1" applyAlignment="1">
      <alignment horizontal="right" wrapText="1"/>
    </xf>
    <xf numFmtId="165" fontId="0" fillId="0" borderId="13" xfId="0" applyNumberFormat="1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19" fillId="0" borderId="13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83"/>
  <sheetViews>
    <sheetView topLeftCell="A46" workbookViewId="0">
      <selection activeCell="H60" sqref="H60"/>
    </sheetView>
  </sheetViews>
  <sheetFormatPr baseColWidth="10" defaultRowHeight="15" x14ac:dyDescent="0.25"/>
  <cols>
    <col min="2" max="2" width="31.7109375" customWidth="1"/>
    <col min="3" max="3" width="40" customWidth="1"/>
    <col min="4" max="4" width="10.42578125" customWidth="1"/>
    <col min="5" max="5" width="14.85546875" customWidth="1"/>
    <col min="6" max="6" width="14.28515625" customWidth="1"/>
  </cols>
  <sheetData>
    <row r="3" spans="2:6" s="106" customFormat="1" ht="15" customHeight="1" thickBot="1" x14ac:dyDescent="0.3"/>
    <row r="4" spans="2:6" ht="15.75" thickBot="1" x14ac:dyDescent="0.3">
      <c r="B4" s="75"/>
      <c r="C4" s="76" t="s">
        <v>15</v>
      </c>
      <c r="D4" s="61"/>
      <c r="E4" s="62"/>
      <c r="F4" s="63"/>
    </row>
    <row r="5" spans="2:6" ht="15.75" x14ac:dyDescent="0.3">
      <c r="B5" s="77" t="s">
        <v>0</v>
      </c>
      <c r="C5" s="78" t="s">
        <v>32</v>
      </c>
      <c r="D5" s="64"/>
      <c r="E5" s="65" t="s">
        <v>22</v>
      </c>
      <c r="F5" s="66"/>
    </row>
    <row r="6" spans="2:6" ht="15.75" x14ac:dyDescent="0.3">
      <c r="B6" s="79" t="s">
        <v>1</v>
      </c>
      <c r="C6" s="80" t="s">
        <v>33</v>
      </c>
      <c r="D6" s="67"/>
      <c r="E6" s="85"/>
      <c r="F6" s="68"/>
    </row>
    <row r="7" spans="2:6" ht="16.5" x14ac:dyDescent="0.3">
      <c r="B7" s="79" t="s">
        <v>2</v>
      </c>
      <c r="C7" s="81"/>
      <c r="D7" s="69"/>
      <c r="E7" s="90">
        <v>42110</v>
      </c>
      <c r="F7" s="68"/>
    </row>
    <row r="8" spans="2:6" ht="15.75" x14ac:dyDescent="0.3">
      <c r="B8" s="79" t="s">
        <v>3</v>
      </c>
      <c r="C8" s="81"/>
      <c r="D8" s="64"/>
      <c r="E8" s="93" t="s">
        <v>131</v>
      </c>
      <c r="F8" s="68"/>
    </row>
    <row r="9" spans="2:6" ht="15.75" x14ac:dyDescent="0.3">
      <c r="B9" s="173" t="s">
        <v>81</v>
      </c>
      <c r="C9" s="174">
        <v>9829</v>
      </c>
      <c r="D9" s="64"/>
      <c r="E9" s="68"/>
      <c r="F9" s="68"/>
    </row>
    <row r="10" spans="2:6" ht="15.75" x14ac:dyDescent="0.3">
      <c r="B10" s="79" t="s">
        <v>4</v>
      </c>
      <c r="C10" s="81">
        <v>312</v>
      </c>
      <c r="D10" s="64"/>
      <c r="E10" s="68"/>
      <c r="F10" s="68"/>
    </row>
    <row r="11" spans="2:6" ht="15.75" x14ac:dyDescent="0.3">
      <c r="B11" s="82" t="s">
        <v>6</v>
      </c>
      <c r="C11" s="83">
        <v>7054</v>
      </c>
      <c r="D11" s="64"/>
      <c r="E11" s="70"/>
      <c r="F11" s="68"/>
    </row>
    <row r="12" spans="2:6" ht="15.75" x14ac:dyDescent="0.3">
      <c r="B12" s="82" t="s">
        <v>7</v>
      </c>
      <c r="C12" s="83"/>
      <c r="D12" s="64"/>
      <c r="E12" s="70"/>
      <c r="F12" s="68"/>
    </row>
    <row r="13" spans="2:6" ht="16.5" thickBot="1" x14ac:dyDescent="0.35">
      <c r="B13" s="82" t="s">
        <v>8</v>
      </c>
      <c r="C13" s="83"/>
      <c r="D13" s="64"/>
      <c r="E13" s="70"/>
      <c r="F13" s="86"/>
    </row>
    <row r="14" spans="2:6" ht="16.5" thickBot="1" x14ac:dyDescent="0.35">
      <c r="B14" s="121" t="s">
        <v>9</v>
      </c>
      <c r="C14" s="122" t="s">
        <v>10</v>
      </c>
      <c r="D14" s="123" t="s">
        <v>11</v>
      </c>
      <c r="E14" s="122" t="s">
        <v>12</v>
      </c>
      <c r="F14" s="124" t="s">
        <v>13</v>
      </c>
    </row>
    <row r="15" spans="2:6" ht="15.75" x14ac:dyDescent="0.3">
      <c r="B15" s="120">
        <v>9910000003</v>
      </c>
      <c r="C15" s="87" t="s">
        <v>92</v>
      </c>
      <c r="D15" s="88">
        <v>1</v>
      </c>
      <c r="E15" s="89">
        <v>150000</v>
      </c>
      <c r="F15" s="91">
        <f>E15*D15</f>
        <v>150000</v>
      </c>
    </row>
    <row r="16" spans="2:6" x14ac:dyDescent="0.25">
      <c r="B16" s="96" t="s">
        <v>103</v>
      </c>
      <c r="C16" s="84" t="s">
        <v>93</v>
      </c>
      <c r="D16" s="84">
        <v>1</v>
      </c>
      <c r="E16" s="127">
        <v>250000</v>
      </c>
      <c r="F16" s="127">
        <f>E16*D16</f>
        <v>250000</v>
      </c>
    </row>
    <row r="17" spans="2:6" ht="15.75" x14ac:dyDescent="0.3">
      <c r="B17" s="71"/>
      <c r="C17" s="72"/>
      <c r="D17" s="84"/>
      <c r="E17" s="73" t="s">
        <v>14</v>
      </c>
      <c r="F17" s="74">
        <f>SUM(F15:F16)</f>
        <v>400000</v>
      </c>
    </row>
    <row r="19" spans="2:6" ht="15.75" thickBot="1" x14ac:dyDescent="0.3"/>
    <row r="20" spans="2:6" ht="15.75" thickBot="1" x14ac:dyDescent="0.3">
      <c r="B20" s="75"/>
      <c r="C20" s="76" t="s">
        <v>19</v>
      </c>
      <c r="D20" s="61"/>
      <c r="E20" s="62"/>
      <c r="F20" s="63"/>
    </row>
    <row r="21" spans="2:6" ht="15.75" x14ac:dyDescent="0.3">
      <c r="B21" s="77" t="s">
        <v>0</v>
      </c>
      <c r="C21" s="112" t="s">
        <v>17</v>
      </c>
      <c r="D21" s="64"/>
      <c r="E21" s="65" t="s">
        <v>22</v>
      </c>
      <c r="F21" s="66"/>
    </row>
    <row r="22" spans="2:6" ht="15.75" x14ac:dyDescent="0.3">
      <c r="B22" s="79" t="s">
        <v>1</v>
      </c>
      <c r="C22" s="113" t="s">
        <v>18</v>
      </c>
      <c r="D22" s="67"/>
      <c r="E22" s="85"/>
      <c r="F22" s="68"/>
    </row>
    <row r="23" spans="2:6" ht="16.5" x14ac:dyDescent="0.3">
      <c r="B23" s="79" t="s">
        <v>2</v>
      </c>
      <c r="C23" s="114">
        <v>137231</v>
      </c>
      <c r="D23" s="69"/>
      <c r="E23" s="97">
        <v>42110</v>
      </c>
      <c r="F23" s="68"/>
    </row>
    <row r="24" spans="2:6" ht="15.75" x14ac:dyDescent="0.3">
      <c r="B24" s="79" t="s">
        <v>3</v>
      </c>
      <c r="C24" s="100"/>
      <c r="D24" s="64"/>
      <c r="E24" s="93" t="s">
        <v>133</v>
      </c>
      <c r="F24" s="68"/>
    </row>
    <row r="25" spans="2:6" ht="15.75" x14ac:dyDescent="0.3">
      <c r="B25" s="173" t="s">
        <v>81</v>
      </c>
      <c r="C25" s="174">
        <v>9832</v>
      </c>
      <c r="D25" s="64"/>
      <c r="E25" s="68"/>
      <c r="F25" s="68"/>
    </row>
    <row r="26" spans="2:6" ht="15.75" x14ac:dyDescent="0.3">
      <c r="B26" s="79" t="s">
        <v>4</v>
      </c>
      <c r="C26" s="100">
        <v>118932</v>
      </c>
      <c r="D26" s="64"/>
      <c r="E26" s="68"/>
      <c r="F26" s="68"/>
    </row>
    <row r="27" spans="2:6" ht="15.75" x14ac:dyDescent="0.3">
      <c r="B27" s="82" t="s">
        <v>6</v>
      </c>
      <c r="C27" s="101"/>
      <c r="D27" s="64"/>
      <c r="E27" s="70"/>
      <c r="F27" s="68"/>
    </row>
    <row r="28" spans="2:6" ht="15.75" x14ac:dyDescent="0.3">
      <c r="B28" s="82" t="s">
        <v>7</v>
      </c>
      <c r="C28" s="101"/>
      <c r="D28" s="64"/>
      <c r="E28" s="70"/>
      <c r="F28" s="68"/>
    </row>
    <row r="29" spans="2:6" ht="16.5" thickBot="1" x14ac:dyDescent="0.35">
      <c r="B29" s="82" t="s">
        <v>8</v>
      </c>
      <c r="C29" s="101"/>
      <c r="D29" s="64"/>
      <c r="E29" s="70"/>
      <c r="F29" s="86"/>
    </row>
    <row r="30" spans="2:6" ht="16.5" thickBot="1" x14ac:dyDescent="0.35">
      <c r="B30" s="121" t="s">
        <v>9</v>
      </c>
      <c r="C30" s="122" t="s">
        <v>10</v>
      </c>
      <c r="D30" s="123" t="s">
        <v>11</v>
      </c>
      <c r="E30" s="122" t="s">
        <v>12</v>
      </c>
      <c r="F30" s="124" t="s">
        <v>13</v>
      </c>
    </row>
    <row r="31" spans="2:6" x14ac:dyDescent="0.25">
      <c r="B31" s="103"/>
      <c r="C31" s="102" t="s">
        <v>101</v>
      </c>
      <c r="D31" s="125"/>
      <c r="E31" s="104"/>
      <c r="F31" s="126"/>
    </row>
    <row r="32" spans="2:6" x14ac:dyDescent="0.25">
      <c r="B32" s="96">
        <v>3200000000</v>
      </c>
      <c r="C32" s="84" t="s">
        <v>90</v>
      </c>
      <c r="D32" s="84">
        <v>1</v>
      </c>
      <c r="E32" s="127">
        <v>254490</v>
      </c>
      <c r="F32" s="127">
        <f>E32*D32</f>
        <v>254490</v>
      </c>
    </row>
    <row r="33" spans="2:6" ht="15.75" x14ac:dyDescent="0.3">
      <c r="B33" s="71"/>
      <c r="C33" s="72"/>
      <c r="D33" s="84"/>
      <c r="E33" s="73" t="s">
        <v>14</v>
      </c>
      <c r="F33" s="74">
        <f>SUM(F32)</f>
        <v>254490</v>
      </c>
    </row>
    <row r="35" spans="2:6" ht="15.75" thickBot="1" x14ac:dyDescent="0.3"/>
    <row r="36" spans="2:6" ht="15.75" thickBot="1" x14ac:dyDescent="0.3">
      <c r="B36" s="75"/>
      <c r="C36" s="76" t="s">
        <v>73</v>
      </c>
      <c r="D36" s="61"/>
      <c r="E36" s="62"/>
      <c r="F36" s="63"/>
    </row>
    <row r="37" spans="2:6" ht="15.75" x14ac:dyDescent="0.3">
      <c r="B37" s="77" t="s">
        <v>0</v>
      </c>
      <c r="C37" s="149" t="s">
        <v>17</v>
      </c>
      <c r="D37" s="64"/>
      <c r="E37" s="65" t="s">
        <v>22</v>
      </c>
      <c r="F37" s="66"/>
    </row>
    <row r="38" spans="2:6" ht="15.75" x14ac:dyDescent="0.3">
      <c r="B38" s="79" t="s">
        <v>1</v>
      </c>
      <c r="C38" s="151" t="s">
        <v>18</v>
      </c>
      <c r="D38" s="67"/>
      <c r="E38" s="85"/>
      <c r="F38" s="68"/>
    </row>
    <row r="39" spans="2:6" ht="16.5" x14ac:dyDescent="0.3">
      <c r="B39" s="79" t="s">
        <v>2</v>
      </c>
      <c r="C39" s="100"/>
      <c r="D39" s="69"/>
      <c r="E39" s="97">
        <v>42110</v>
      </c>
      <c r="F39" s="68"/>
    </row>
    <row r="40" spans="2:6" ht="15.75" x14ac:dyDescent="0.3">
      <c r="B40" s="79" t="s">
        <v>3</v>
      </c>
      <c r="C40" s="100"/>
      <c r="D40" s="64"/>
      <c r="E40" s="93" t="s">
        <v>132</v>
      </c>
      <c r="F40" s="68"/>
    </row>
    <row r="41" spans="2:6" ht="15.75" x14ac:dyDescent="0.3">
      <c r="B41" s="173" t="s">
        <v>81</v>
      </c>
      <c r="C41" s="174">
        <v>9839</v>
      </c>
      <c r="D41" s="64"/>
      <c r="E41" s="68"/>
      <c r="F41" s="68"/>
    </row>
    <row r="42" spans="2:6" ht="15.75" x14ac:dyDescent="0.3">
      <c r="B42" s="79" t="s">
        <v>4</v>
      </c>
      <c r="C42" s="100">
        <v>118925</v>
      </c>
      <c r="D42" s="64"/>
      <c r="E42" s="68"/>
      <c r="F42" s="68"/>
    </row>
    <row r="43" spans="2:6" ht="15.75" x14ac:dyDescent="0.3">
      <c r="B43" s="82" t="s">
        <v>6</v>
      </c>
      <c r="C43" s="101">
        <v>7199</v>
      </c>
      <c r="D43" s="64"/>
      <c r="E43" s="70"/>
      <c r="F43" s="68"/>
    </row>
    <row r="44" spans="2:6" ht="15.75" x14ac:dyDescent="0.3">
      <c r="B44" s="82" t="s">
        <v>7</v>
      </c>
      <c r="C44" s="101"/>
      <c r="D44" s="64"/>
      <c r="E44" s="70"/>
      <c r="F44" s="68"/>
    </row>
    <row r="45" spans="2:6" ht="16.5" thickBot="1" x14ac:dyDescent="0.35">
      <c r="B45" s="82" t="s">
        <v>8</v>
      </c>
      <c r="C45" s="101"/>
      <c r="D45" s="64"/>
      <c r="E45" s="70"/>
      <c r="F45" s="86"/>
    </row>
    <row r="46" spans="2:6" ht="16.5" thickBot="1" x14ac:dyDescent="0.35">
      <c r="B46" s="121" t="s">
        <v>9</v>
      </c>
      <c r="C46" s="122" t="s">
        <v>10</v>
      </c>
      <c r="D46" s="123" t="s">
        <v>11</v>
      </c>
      <c r="E46" s="122" t="s">
        <v>12</v>
      </c>
      <c r="F46" s="124" t="s">
        <v>13</v>
      </c>
    </row>
    <row r="47" spans="2:6" x14ac:dyDescent="0.25">
      <c r="B47" s="103"/>
      <c r="C47" s="102" t="s">
        <v>102</v>
      </c>
      <c r="D47" s="103"/>
      <c r="E47" s="104"/>
      <c r="F47" s="98"/>
    </row>
    <row r="48" spans="2:6" x14ac:dyDescent="0.25">
      <c r="B48" s="96">
        <v>3200000000</v>
      </c>
      <c r="C48" s="84" t="s">
        <v>90</v>
      </c>
      <c r="D48" s="84">
        <v>1</v>
      </c>
      <c r="E48" s="127">
        <v>255500</v>
      </c>
      <c r="F48" s="127">
        <f>E48*D48</f>
        <v>255500</v>
      </c>
    </row>
    <row r="49" spans="2:6" ht="15.75" x14ac:dyDescent="0.3">
      <c r="B49" s="71"/>
      <c r="C49" s="72"/>
      <c r="D49" s="84"/>
      <c r="E49" s="73" t="s">
        <v>14</v>
      </c>
      <c r="F49" s="74">
        <f>SUM(F48)</f>
        <v>255500</v>
      </c>
    </row>
    <row r="51" spans="2:6" ht="15.75" thickBot="1" x14ac:dyDescent="0.3"/>
    <row r="52" spans="2:6" ht="15.75" thickBot="1" x14ac:dyDescent="0.3">
      <c r="B52" s="75"/>
      <c r="C52" s="76" t="s">
        <v>75</v>
      </c>
      <c r="D52" s="61"/>
      <c r="E52" s="62"/>
      <c r="F52" s="63"/>
    </row>
    <row r="53" spans="2:6" ht="15.75" x14ac:dyDescent="0.3">
      <c r="B53" s="77" t="s">
        <v>0</v>
      </c>
      <c r="C53" s="112" t="s">
        <v>116</v>
      </c>
      <c r="D53" s="64"/>
      <c r="E53" s="65" t="s">
        <v>22</v>
      </c>
      <c r="F53" s="66"/>
    </row>
    <row r="54" spans="2:6" ht="15.75" x14ac:dyDescent="0.3">
      <c r="B54" s="79" t="s">
        <v>1</v>
      </c>
      <c r="C54" s="113" t="s">
        <v>117</v>
      </c>
      <c r="D54" s="67"/>
      <c r="E54" s="85"/>
      <c r="F54" s="68"/>
    </row>
    <row r="55" spans="2:6" ht="16.5" x14ac:dyDescent="0.3">
      <c r="B55" s="79" t="s">
        <v>2</v>
      </c>
      <c r="C55" s="114"/>
      <c r="D55" s="69"/>
      <c r="E55" s="97"/>
      <c r="F55" s="68"/>
    </row>
    <row r="56" spans="2:6" ht="15.75" x14ac:dyDescent="0.3">
      <c r="B56" s="79" t="s">
        <v>3</v>
      </c>
      <c r="C56" s="114"/>
      <c r="D56" s="64"/>
      <c r="E56" s="93"/>
      <c r="F56" s="68"/>
    </row>
    <row r="57" spans="2:6" ht="15.75" x14ac:dyDescent="0.3">
      <c r="B57" s="173" t="s">
        <v>81</v>
      </c>
      <c r="C57" s="174">
        <v>10483</v>
      </c>
      <c r="D57" s="64"/>
      <c r="E57" s="68"/>
      <c r="F57" s="68"/>
    </row>
    <row r="58" spans="2:6" ht="15.75" x14ac:dyDescent="0.3">
      <c r="B58" s="79" t="s">
        <v>4</v>
      </c>
      <c r="C58" s="114">
        <v>19708</v>
      </c>
      <c r="D58" s="64"/>
      <c r="E58" s="68"/>
      <c r="F58" s="68"/>
    </row>
    <row r="59" spans="2:6" ht="15.75" x14ac:dyDescent="0.3">
      <c r="B59" s="82" t="s">
        <v>6</v>
      </c>
      <c r="C59" s="115"/>
      <c r="D59" s="64"/>
      <c r="E59" s="70"/>
      <c r="F59" s="68"/>
    </row>
    <row r="60" spans="2:6" ht="15.75" x14ac:dyDescent="0.3">
      <c r="B60" s="82" t="s">
        <v>7</v>
      </c>
      <c r="C60" s="115"/>
      <c r="D60" s="64"/>
      <c r="E60" s="70"/>
      <c r="F60" s="68"/>
    </row>
    <row r="61" spans="2:6" ht="16.5" thickBot="1" x14ac:dyDescent="0.35">
      <c r="B61" s="82" t="s">
        <v>8</v>
      </c>
      <c r="C61" s="115"/>
      <c r="D61" s="64"/>
      <c r="E61" s="70"/>
      <c r="F61" s="86"/>
    </row>
    <row r="62" spans="2:6" ht="16.5" thickBot="1" x14ac:dyDescent="0.35">
      <c r="B62" s="121" t="s">
        <v>9</v>
      </c>
      <c r="C62" s="122" t="s">
        <v>10</v>
      </c>
      <c r="D62" s="123" t="s">
        <v>11</v>
      </c>
      <c r="E62" s="122" t="s">
        <v>12</v>
      </c>
      <c r="F62" s="124" t="s">
        <v>13</v>
      </c>
    </row>
    <row r="63" spans="2:6" ht="15.75" x14ac:dyDescent="0.3">
      <c r="B63" s="71" t="s">
        <v>121</v>
      </c>
      <c r="C63" s="19" t="s">
        <v>118</v>
      </c>
      <c r="D63" s="116">
        <v>1</v>
      </c>
      <c r="E63" s="41">
        <v>1931316</v>
      </c>
      <c r="F63" s="127">
        <f>E63*D63</f>
        <v>1931316</v>
      </c>
    </row>
    <row r="64" spans="2:6" x14ac:dyDescent="0.25">
      <c r="B64" s="96" t="s">
        <v>120</v>
      </c>
      <c r="C64" s="116" t="s">
        <v>119</v>
      </c>
      <c r="D64" s="116">
        <v>3</v>
      </c>
      <c r="E64" s="41">
        <v>343700</v>
      </c>
      <c r="F64" s="127">
        <f>E64*D64</f>
        <v>1031100</v>
      </c>
    </row>
    <row r="65" spans="2:6" ht="15.75" x14ac:dyDescent="0.3">
      <c r="B65" s="71"/>
      <c r="C65" s="110"/>
      <c r="D65" s="116"/>
      <c r="E65" s="111" t="s">
        <v>14</v>
      </c>
      <c r="F65" s="74">
        <f>SUM(F63:F64)</f>
        <v>2962416</v>
      </c>
    </row>
    <row r="66" spans="2:6" ht="15.75" thickBot="1" x14ac:dyDescent="0.3"/>
    <row r="67" spans="2:6" ht="15.75" thickBot="1" x14ac:dyDescent="0.3">
      <c r="B67" s="75"/>
      <c r="C67" s="76" t="s">
        <v>74</v>
      </c>
      <c r="D67" s="61"/>
      <c r="E67" s="62"/>
      <c r="F67" s="63"/>
    </row>
    <row r="68" spans="2:6" ht="15.75" x14ac:dyDescent="0.3">
      <c r="B68" s="77" t="s">
        <v>0</v>
      </c>
      <c r="C68" s="112" t="s">
        <v>32</v>
      </c>
      <c r="D68" s="64"/>
      <c r="E68" s="65" t="s">
        <v>22</v>
      </c>
      <c r="F68" s="66"/>
    </row>
    <row r="69" spans="2:6" ht="15.75" x14ac:dyDescent="0.3">
      <c r="B69" s="79" t="s">
        <v>1</v>
      </c>
      <c r="C69" s="113" t="s">
        <v>115</v>
      </c>
      <c r="D69" s="67"/>
      <c r="E69" s="85"/>
      <c r="F69" s="68"/>
    </row>
    <row r="70" spans="2:6" ht="16.5" x14ac:dyDescent="0.3">
      <c r="B70" s="79" t="s">
        <v>2</v>
      </c>
      <c r="C70" s="114">
        <v>137234</v>
      </c>
      <c r="D70" s="69"/>
      <c r="E70" s="97">
        <v>42110</v>
      </c>
      <c r="F70" s="68"/>
    </row>
    <row r="71" spans="2:6" ht="15.75" x14ac:dyDescent="0.3">
      <c r="B71" s="79" t="s">
        <v>3</v>
      </c>
      <c r="C71" s="114"/>
      <c r="D71" s="64"/>
      <c r="E71" s="93" t="s">
        <v>133</v>
      </c>
      <c r="F71" s="68"/>
    </row>
    <row r="72" spans="2:6" ht="15.75" x14ac:dyDescent="0.3">
      <c r="B72" s="173" t="s">
        <v>81</v>
      </c>
      <c r="C72" s="174">
        <v>9834</v>
      </c>
      <c r="D72" s="64"/>
      <c r="E72" s="68"/>
      <c r="F72" s="68"/>
    </row>
    <row r="73" spans="2:6" ht="15.75" x14ac:dyDescent="0.3">
      <c r="B73" s="79" t="s">
        <v>4</v>
      </c>
      <c r="C73" s="114"/>
      <c r="D73" s="64"/>
      <c r="E73" s="68"/>
      <c r="F73" s="68"/>
    </row>
    <row r="74" spans="2:6" ht="15.75" x14ac:dyDescent="0.3">
      <c r="B74" s="82" t="s">
        <v>6</v>
      </c>
      <c r="C74" s="115">
        <v>7055</v>
      </c>
      <c r="D74" s="64"/>
      <c r="E74" s="70"/>
      <c r="F74" s="68"/>
    </row>
    <row r="75" spans="2:6" ht="15.75" x14ac:dyDescent="0.3">
      <c r="B75" s="82" t="s">
        <v>7</v>
      </c>
      <c r="C75" s="115"/>
      <c r="D75" s="64"/>
      <c r="E75" s="70"/>
      <c r="F75" s="68"/>
    </row>
    <row r="76" spans="2:6" ht="16.5" thickBot="1" x14ac:dyDescent="0.35">
      <c r="B76" s="82" t="s">
        <v>8</v>
      </c>
      <c r="C76" s="115"/>
      <c r="D76" s="64"/>
      <c r="E76" s="70"/>
      <c r="F76" s="86"/>
    </row>
    <row r="77" spans="2:6" s="106" customFormat="1" ht="16.5" thickBot="1" x14ac:dyDescent="0.35">
      <c r="B77" s="121" t="s">
        <v>9</v>
      </c>
      <c r="C77" s="122" t="s">
        <v>10</v>
      </c>
      <c r="D77" s="123" t="s">
        <v>11</v>
      </c>
      <c r="E77" s="122" t="s">
        <v>12</v>
      </c>
      <c r="F77" s="124" t="s">
        <v>13</v>
      </c>
    </row>
    <row r="78" spans="2:6" s="106" customFormat="1" ht="15.75" x14ac:dyDescent="0.3">
      <c r="B78" s="120" t="s">
        <v>122</v>
      </c>
      <c r="C78" s="120" t="s">
        <v>93</v>
      </c>
      <c r="D78" s="120">
        <v>1</v>
      </c>
      <c r="E78" s="164">
        <v>250000</v>
      </c>
      <c r="F78" s="164">
        <f>E78*D78</f>
        <v>250000</v>
      </c>
    </row>
    <row r="79" spans="2:6" ht="15.75" x14ac:dyDescent="0.3">
      <c r="B79" s="71"/>
      <c r="C79" s="110"/>
      <c r="D79" s="116"/>
      <c r="E79" s="111" t="s">
        <v>14</v>
      </c>
      <c r="F79" s="74">
        <f>SUM(F78)</f>
        <v>250000</v>
      </c>
    </row>
    <row r="82" spans="5:6" x14ac:dyDescent="0.25">
      <c r="E82" s="92" t="s">
        <v>76</v>
      </c>
      <c r="F82" s="55">
        <f>F79+F65+F49+F33+F17</f>
        <v>4122406</v>
      </c>
    </row>
    <row r="83" spans="5:6" x14ac:dyDescent="0.25">
      <c r="F83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5"/>
  <sheetViews>
    <sheetView topLeftCell="A13" workbookViewId="0">
      <selection activeCell="G30" sqref="G30"/>
    </sheetView>
  </sheetViews>
  <sheetFormatPr baseColWidth="10" defaultRowHeight="15" x14ac:dyDescent="0.25"/>
  <cols>
    <col min="2" max="2" width="32.42578125" customWidth="1"/>
    <col min="3" max="3" width="38.85546875" customWidth="1"/>
    <col min="4" max="4" width="12.28515625" customWidth="1"/>
    <col min="5" max="5" width="14" customWidth="1"/>
    <col min="6" max="6" width="13.42578125" customWidth="1"/>
  </cols>
  <sheetData>
    <row r="2" spans="2:6" ht="15.75" thickBot="1" x14ac:dyDescent="0.3"/>
    <row r="3" spans="2:6" ht="15.75" thickBot="1" x14ac:dyDescent="0.3">
      <c r="B3" s="75"/>
      <c r="C3" s="76" t="s">
        <v>25</v>
      </c>
      <c r="D3" s="61"/>
      <c r="E3" s="62"/>
      <c r="F3" s="63"/>
    </row>
    <row r="4" spans="2:6" ht="15.75" x14ac:dyDescent="0.3">
      <c r="B4" s="77" t="s">
        <v>0</v>
      </c>
      <c r="C4" s="99" t="s">
        <v>104</v>
      </c>
      <c r="D4" s="64"/>
      <c r="E4" s="65" t="s">
        <v>22</v>
      </c>
      <c r="F4" s="66"/>
    </row>
    <row r="5" spans="2:6" ht="15.75" x14ac:dyDescent="0.3">
      <c r="B5" s="79" t="s">
        <v>1</v>
      </c>
      <c r="C5" s="80" t="s">
        <v>105</v>
      </c>
      <c r="D5" s="67"/>
      <c r="E5" s="85"/>
      <c r="F5" s="68"/>
    </row>
    <row r="6" spans="2:6" ht="16.5" x14ac:dyDescent="0.3">
      <c r="B6" s="79" t="s">
        <v>2</v>
      </c>
      <c r="C6" s="100"/>
      <c r="D6" s="69"/>
      <c r="E6" s="97">
        <v>42103</v>
      </c>
      <c r="F6" s="68"/>
    </row>
    <row r="7" spans="2:6" ht="15.75" x14ac:dyDescent="0.3">
      <c r="B7" s="79" t="s">
        <v>3</v>
      </c>
      <c r="C7" s="100"/>
      <c r="D7" s="64"/>
      <c r="E7" s="93" t="s">
        <v>123</v>
      </c>
      <c r="F7" s="68"/>
    </row>
    <row r="8" spans="2:6" s="136" customFormat="1" ht="15.75" x14ac:dyDescent="0.3">
      <c r="B8" s="173" t="s">
        <v>81</v>
      </c>
      <c r="C8" s="174"/>
      <c r="D8" s="140"/>
      <c r="E8" s="143"/>
      <c r="F8" s="143"/>
    </row>
    <row r="9" spans="2:6" ht="15.75" x14ac:dyDescent="0.3">
      <c r="B9" s="79" t="s">
        <v>4</v>
      </c>
      <c r="C9" s="100">
        <v>713344</v>
      </c>
      <c r="D9" s="64"/>
      <c r="E9" s="68"/>
      <c r="F9" s="68"/>
    </row>
    <row r="10" spans="2:6" ht="15.75" x14ac:dyDescent="0.3">
      <c r="B10" s="82" t="s">
        <v>6</v>
      </c>
      <c r="C10" s="101"/>
      <c r="D10" s="64"/>
      <c r="E10" s="70"/>
      <c r="F10" s="68"/>
    </row>
    <row r="11" spans="2:6" ht="15.75" x14ac:dyDescent="0.3">
      <c r="B11" s="82" t="s">
        <v>7</v>
      </c>
      <c r="C11" s="101"/>
      <c r="D11" s="64"/>
      <c r="E11" s="70"/>
      <c r="F11" s="68"/>
    </row>
    <row r="12" spans="2:6" ht="16.5" thickBot="1" x14ac:dyDescent="0.35">
      <c r="B12" s="82" t="s">
        <v>8</v>
      </c>
      <c r="C12" s="101"/>
      <c r="D12" s="64"/>
      <c r="E12" s="70"/>
      <c r="F12" s="86"/>
    </row>
    <row r="13" spans="2:6" ht="15.75" x14ac:dyDescent="0.3">
      <c r="B13" s="107" t="s">
        <v>9</v>
      </c>
      <c r="C13" s="108" t="s">
        <v>10</v>
      </c>
      <c r="D13" s="108" t="s">
        <v>11</v>
      </c>
      <c r="E13" s="108" t="s">
        <v>12</v>
      </c>
      <c r="F13" s="109" t="s">
        <v>13</v>
      </c>
    </row>
    <row r="14" spans="2:6" ht="15.75" x14ac:dyDescent="0.3">
      <c r="B14" s="71"/>
      <c r="C14" s="116"/>
      <c r="D14" s="71"/>
      <c r="E14" s="60"/>
      <c r="F14" s="74"/>
    </row>
    <row r="15" spans="2:6" ht="15.75" x14ac:dyDescent="0.3">
      <c r="B15" s="116">
        <v>550316</v>
      </c>
      <c r="C15" s="19" t="s">
        <v>106</v>
      </c>
      <c r="D15" s="116">
        <v>1</v>
      </c>
      <c r="E15" s="74">
        <v>260000</v>
      </c>
      <c r="F15" s="74">
        <f>E15*D15</f>
        <v>260000</v>
      </c>
    </row>
    <row r="16" spans="2:6" ht="15.75" x14ac:dyDescent="0.3">
      <c r="B16" s="71"/>
      <c r="C16" s="72"/>
      <c r="D16" s="84"/>
      <c r="E16" s="73" t="s">
        <v>14</v>
      </c>
      <c r="F16" s="74">
        <f>SUM(F14:F15)</f>
        <v>260000</v>
      </c>
    </row>
    <row r="18" spans="2:6" ht="15.75" thickBot="1" x14ac:dyDescent="0.3"/>
    <row r="19" spans="2:6" ht="15.75" thickBot="1" x14ac:dyDescent="0.3">
      <c r="B19" s="75"/>
      <c r="C19" s="76" t="s">
        <v>26</v>
      </c>
      <c r="D19" s="61"/>
      <c r="E19" s="62"/>
      <c r="F19" s="63"/>
    </row>
    <row r="20" spans="2:6" ht="15.75" x14ac:dyDescent="0.3">
      <c r="B20" s="77" t="s">
        <v>0</v>
      </c>
      <c r="C20" s="112" t="s">
        <v>107</v>
      </c>
      <c r="D20" s="64"/>
      <c r="E20" s="65" t="s">
        <v>22</v>
      </c>
      <c r="F20" s="66"/>
    </row>
    <row r="21" spans="2:6" ht="15.75" x14ac:dyDescent="0.3">
      <c r="B21" s="79" t="s">
        <v>1</v>
      </c>
      <c r="C21" s="113" t="s">
        <v>108</v>
      </c>
      <c r="D21" s="67"/>
      <c r="E21" s="85"/>
      <c r="F21" s="68"/>
    </row>
    <row r="22" spans="2:6" ht="16.5" x14ac:dyDescent="0.3">
      <c r="B22" s="79" t="s">
        <v>2</v>
      </c>
      <c r="C22" s="100">
        <v>138579</v>
      </c>
      <c r="D22" s="69"/>
      <c r="E22" s="97">
        <v>42124</v>
      </c>
      <c r="F22" s="68"/>
    </row>
    <row r="23" spans="2:6" ht="15.75" x14ac:dyDescent="0.3">
      <c r="B23" s="79" t="s">
        <v>3</v>
      </c>
      <c r="C23" s="100"/>
      <c r="D23" s="64"/>
      <c r="E23" s="93" t="s">
        <v>186</v>
      </c>
      <c r="F23" s="68"/>
    </row>
    <row r="24" spans="2:6" s="136" customFormat="1" ht="15.75" x14ac:dyDescent="0.3">
      <c r="B24" s="173" t="s">
        <v>81</v>
      </c>
      <c r="C24" s="174">
        <v>10845</v>
      </c>
      <c r="D24" s="140"/>
      <c r="E24" s="143"/>
      <c r="F24" s="143"/>
    </row>
    <row r="25" spans="2:6" ht="15.75" x14ac:dyDescent="0.3">
      <c r="B25" s="79" t="s">
        <v>4</v>
      </c>
      <c r="C25" s="100">
        <v>105</v>
      </c>
      <c r="D25" s="64"/>
      <c r="E25" s="68"/>
      <c r="F25" s="68"/>
    </row>
    <row r="26" spans="2:6" ht="15.75" x14ac:dyDescent="0.3">
      <c r="B26" s="82" t="s">
        <v>6</v>
      </c>
      <c r="C26" s="101"/>
      <c r="D26" s="64"/>
      <c r="E26" s="70"/>
      <c r="F26" s="68"/>
    </row>
    <row r="27" spans="2:6" ht="15.75" x14ac:dyDescent="0.3">
      <c r="B27" s="82" t="s">
        <v>7</v>
      </c>
      <c r="C27" s="101"/>
      <c r="D27" s="64"/>
      <c r="E27" s="70"/>
      <c r="F27" s="68"/>
    </row>
    <row r="28" spans="2:6" ht="16.5" thickBot="1" x14ac:dyDescent="0.35">
      <c r="B28" s="82" t="s">
        <v>8</v>
      </c>
      <c r="C28" s="101"/>
      <c r="D28" s="64"/>
      <c r="E28" s="70"/>
      <c r="F28" s="86"/>
    </row>
    <row r="29" spans="2:6" ht="15.75" x14ac:dyDescent="0.3">
      <c r="B29" s="107" t="s">
        <v>9</v>
      </c>
      <c r="C29" s="108" t="s">
        <v>10</v>
      </c>
      <c r="D29" s="108" t="s">
        <v>11</v>
      </c>
      <c r="E29" s="108" t="s">
        <v>12</v>
      </c>
      <c r="F29" s="109" t="s">
        <v>13</v>
      </c>
    </row>
    <row r="30" spans="2:6" s="136" customFormat="1" ht="26.25" x14ac:dyDescent="0.3">
      <c r="B30" s="161">
        <v>9910000003</v>
      </c>
      <c r="C30" s="19" t="s">
        <v>124</v>
      </c>
      <c r="D30" s="178">
        <v>1</v>
      </c>
      <c r="E30" s="179">
        <v>489000</v>
      </c>
      <c r="F30" s="180">
        <f>E30*D30</f>
        <v>489000</v>
      </c>
    </row>
    <row r="31" spans="2:6" s="136" customFormat="1" ht="15.75" x14ac:dyDescent="0.3">
      <c r="B31" s="155" t="s">
        <v>130</v>
      </c>
      <c r="C31" s="19" t="s">
        <v>125</v>
      </c>
      <c r="D31" s="161">
        <v>1</v>
      </c>
      <c r="E31" s="41">
        <v>78900</v>
      </c>
      <c r="F31" s="118">
        <f>E31*D31</f>
        <v>78900</v>
      </c>
    </row>
    <row r="32" spans="2:6" x14ac:dyDescent="0.25">
      <c r="B32" s="116" t="s">
        <v>129</v>
      </c>
      <c r="C32" s="19" t="s">
        <v>126</v>
      </c>
      <c r="D32" s="116">
        <v>4</v>
      </c>
      <c r="E32" s="41">
        <v>75250</v>
      </c>
      <c r="F32" s="118">
        <f>E32*D32</f>
        <v>301000</v>
      </c>
    </row>
    <row r="33" spans="2:10" ht="15.75" x14ac:dyDescent="0.3">
      <c r="B33" s="116" t="s">
        <v>128</v>
      </c>
      <c r="C33" s="84" t="s">
        <v>127</v>
      </c>
      <c r="D33" s="84">
        <v>4</v>
      </c>
      <c r="E33" s="74">
        <v>56875</v>
      </c>
      <c r="F33" s="74">
        <f>E33*D33</f>
        <v>227500</v>
      </c>
    </row>
    <row r="34" spans="2:10" ht="15.75" x14ac:dyDescent="0.3">
      <c r="B34" s="71"/>
      <c r="C34" s="72"/>
      <c r="D34" s="84"/>
      <c r="E34" s="73" t="s">
        <v>14</v>
      </c>
      <c r="F34" s="74">
        <f>SUM(F30:F33)</f>
        <v>1096400</v>
      </c>
    </row>
    <row r="36" spans="2:10" ht="15.75" thickBot="1" x14ac:dyDescent="0.3"/>
    <row r="37" spans="2:10" ht="15.75" thickBot="1" x14ac:dyDescent="0.3">
      <c r="B37" s="75"/>
      <c r="C37" s="76" t="s">
        <v>31</v>
      </c>
      <c r="D37" s="61"/>
      <c r="E37" s="62"/>
      <c r="F37" s="63"/>
    </row>
    <row r="38" spans="2:10" ht="15.75" x14ac:dyDescent="0.3">
      <c r="B38" s="77" t="s">
        <v>0</v>
      </c>
      <c r="C38" s="99" t="s">
        <v>109</v>
      </c>
      <c r="D38" s="64"/>
      <c r="E38" s="65" t="s">
        <v>22</v>
      </c>
      <c r="F38" s="66"/>
    </row>
    <row r="39" spans="2:10" ht="15.75" x14ac:dyDescent="0.3">
      <c r="B39" s="79" t="s">
        <v>1</v>
      </c>
      <c r="C39" s="80" t="s">
        <v>110</v>
      </c>
      <c r="D39" s="67"/>
      <c r="E39" s="85"/>
      <c r="F39" s="68"/>
    </row>
    <row r="40" spans="2:10" ht="16.5" x14ac:dyDescent="0.3">
      <c r="B40" s="79" t="s">
        <v>2</v>
      </c>
      <c r="C40" s="114">
        <v>137233</v>
      </c>
      <c r="D40" s="69"/>
      <c r="E40" s="97">
        <v>42110</v>
      </c>
      <c r="F40" s="68"/>
    </row>
    <row r="41" spans="2:10" ht="15.75" x14ac:dyDescent="0.3">
      <c r="B41" s="79" t="s">
        <v>3</v>
      </c>
      <c r="C41" s="100"/>
      <c r="D41" s="64"/>
      <c r="E41" s="93" t="s">
        <v>134</v>
      </c>
      <c r="F41" s="68"/>
    </row>
    <row r="42" spans="2:10" s="136" customFormat="1" ht="15.75" x14ac:dyDescent="0.3">
      <c r="B42" s="173" t="s">
        <v>81</v>
      </c>
      <c r="C42" s="174">
        <v>9835</v>
      </c>
      <c r="D42" s="140"/>
      <c r="E42" s="143"/>
      <c r="F42" s="143"/>
    </row>
    <row r="43" spans="2:10" ht="15.75" x14ac:dyDescent="0.3">
      <c r="B43" s="79" t="s">
        <v>4</v>
      </c>
      <c r="C43" s="100">
        <v>638</v>
      </c>
      <c r="D43" s="64"/>
      <c r="E43" s="68"/>
      <c r="F43" s="68"/>
    </row>
    <row r="44" spans="2:10" ht="15.75" x14ac:dyDescent="0.3">
      <c r="B44" s="82" t="s">
        <v>6</v>
      </c>
      <c r="C44" s="101"/>
      <c r="D44" s="64"/>
      <c r="E44" s="70"/>
      <c r="F44" s="68"/>
    </row>
    <row r="45" spans="2:10" ht="15.75" x14ac:dyDescent="0.3">
      <c r="B45" s="82" t="s">
        <v>7</v>
      </c>
      <c r="C45" s="101"/>
      <c r="D45" s="64"/>
      <c r="E45" s="70"/>
      <c r="F45" s="68"/>
    </row>
    <row r="46" spans="2:10" ht="16.5" thickBot="1" x14ac:dyDescent="0.35">
      <c r="B46" s="82" t="s">
        <v>8</v>
      </c>
      <c r="C46" s="101"/>
      <c r="D46" s="64"/>
      <c r="E46" s="70"/>
      <c r="F46" s="86"/>
    </row>
    <row r="47" spans="2:10" ht="16.5" thickBot="1" x14ac:dyDescent="0.35">
      <c r="B47" s="94" t="s">
        <v>9</v>
      </c>
      <c r="C47" s="105" t="s">
        <v>10</v>
      </c>
      <c r="D47" s="105" t="s">
        <v>11</v>
      </c>
      <c r="E47" s="105" t="s">
        <v>12</v>
      </c>
      <c r="F47" s="95" t="s">
        <v>13</v>
      </c>
      <c r="J47" t="s">
        <v>22</v>
      </c>
    </row>
    <row r="48" spans="2:10" x14ac:dyDescent="0.25">
      <c r="B48" s="103"/>
      <c r="C48" s="102"/>
      <c r="D48" s="103"/>
      <c r="E48" s="104"/>
      <c r="F48" s="98"/>
    </row>
    <row r="49" spans="2:6" ht="15.75" x14ac:dyDescent="0.3">
      <c r="B49" s="96">
        <v>9910000003</v>
      </c>
      <c r="C49" s="84" t="s">
        <v>111</v>
      </c>
      <c r="D49" s="84">
        <v>1</v>
      </c>
      <c r="E49" s="74">
        <v>300000</v>
      </c>
      <c r="F49" s="74">
        <f>E49*D49</f>
        <v>300000</v>
      </c>
    </row>
    <row r="50" spans="2:6" ht="15.75" x14ac:dyDescent="0.3">
      <c r="B50" s="71"/>
      <c r="C50" s="72"/>
      <c r="D50" s="84"/>
      <c r="E50" s="73" t="s">
        <v>14</v>
      </c>
      <c r="F50" s="74">
        <f>SUM(F49)</f>
        <v>300000</v>
      </c>
    </row>
    <row r="52" spans="2:6" ht="15.75" thickBot="1" x14ac:dyDescent="0.3"/>
    <row r="53" spans="2:6" ht="15.75" thickBot="1" x14ac:dyDescent="0.3">
      <c r="B53" s="75"/>
      <c r="C53" s="76" t="s">
        <v>38</v>
      </c>
      <c r="D53" s="61"/>
      <c r="E53" s="62"/>
      <c r="F53" s="63"/>
    </row>
    <row r="54" spans="2:6" ht="15.75" x14ac:dyDescent="0.3">
      <c r="B54" s="77" t="s">
        <v>0</v>
      </c>
      <c r="C54" s="112" t="s">
        <v>145</v>
      </c>
      <c r="D54" s="64"/>
      <c r="E54" s="65" t="s">
        <v>22</v>
      </c>
      <c r="F54" s="66"/>
    </row>
    <row r="55" spans="2:6" ht="15.75" x14ac:dyDescent="0.3">
      <c r="B55" s="79" t="s">
        <v>1</v>
      </c>
      <c r="C55" s="113" t="s">
        <v>112</v>
      </c>
      <c r="D55" s="67"/>
      <c r="E55" s="85"/>
      <c r="F55" s="68"/>
    </row>
    <row r="56" spans="2:6" ht="16.5" x14ac:dyDescent="0.3">
      <c r="B56" s="79" t="s">
        <v>2</v>
      </c>
      <c r="C56" s="114">
        <v>10846</v>
      </c>
      <c r="D56" s="69"/>
      <c r="E56" s="97"/>
      <c r="F56" s="68"/>
    </row>
    <row r="57" spans="2:6" ht="15.75" x14ac:dyDescent="0.3">
      <c r="B57" s="79" t="s">
        <v>3</v>
      </c>
      <c r="C57" s="114"/>
      <c r="D57" s="64"/>
      <c r="E57" s="93"/>
      <c r="F57" s="68"/>
    </row>
    <row r="58" spans="2:6" s="136" customFormat="1" ht="15.75" x14ac:dyDescent="0.3">
      <c r="B58" s="173" t="s">
        <v>81</v>
      </c>
      <c r="C58" s="174">
        <v>10846</v>
      </c>
      <c r="D58" s="140"/>
      <c r="E58" s="143"/>
      <c r="F58" s="143"/>
    </row>
    <row r="59" spans="2:6" ht="15.75" x14ac:dyDescent="0.3">
      <c r="B59" s="79" t="s">
        <v>4</v>
      </c>
      <c r="C59" s="114" t="s">
        <v>113</v>
      </c>
      <c r="D59" s="64"/>
      <c r="E59" s="68"/>
      <c r="F59" s="68"/>
    </row>
    <row r="60" spans="2:6" ht="15.75" x14ac:dyDescent="0.3">
      <c r="B60" s="82" t="s">
        <v>6</v>
      </c>
      <c r="C60" s="115"/>
      <c r="D60" s="64"/>
      <c r="E60" s="70"/>
      <c r="F60" s="68"/>
    </row>
    <row r="61" spans="2:6" ht="15.75" x14ac:dyDescent="0.3">
      <c r="B61" s="82" t="s">
        <v>7</v>
      </c>
      <c r="C61" s="115"/>
      <c r="D61" s="64"/>
      <c r="E61" s="70"/>
      <c r="F61" s="68"/>
    </row>
    <row r="62" spans="2:6" ht="16.5" thickBot="1" x14ac:dyDescent="0.35">
      <c r="B62" s="82" t="s">
        <v>8</v>
      </c>
      <c r="C62" s="115"/>
      <c r="D62" s="64"/>
      <c r="E62" s="70"/>
      <c r="F62" s="86"/>
    </row>
    <row r="63" spans="2:6" ht="16.5" thickBot="1" x14ac:dyDescent="0.35">
      <c r="B63" s="94" t="s">
        <v>9</v>
      </c>
      <c r="C63" s="117" t="s">
        <v>10</v>
      </c>
      <c r="D63" s="105" t="s">
        <v>11</v>
      </c>
      <c r="E63" s="105" t="s">
        <v>12</v>
      </c>
      <c r="F63" s="95" t="s">
        <v>13</v>
      </c>
    </row>
    <row r="64" spans="2:6" x14ac:dyDescent="0.25">
      <c r="B64" s="103"/>
      <c r="C64" s="102"/>
      <c r="D64" s="103"/>
      <c r="E64" s="104"/>
      <c r="F64" s="98"/>
    </row>
    <row r="65" spans="2:6" ht="15.75" x14ac:dyDescent="0.3">
      <c r="B65" s="96" t="s">
        <v>103</v>
      </c>
      <c r="C65" s="116" t="s">
        <v>114</v>
      </c>
      <c r="D65" s="84">
        <v>1</v>
      </c>
      <c r="E65" s="74">
        <v>970000</v>
      </c>
      <c r="F65" s="74">
        <f>E65*D65</f>
        <v>970000</v>
      </c>
    </row>
    <row r="66" spans="2:6" ht="15.75" x14ac:dyDescent="0.3">
      <c r="B66" s="71"/>
      <c r="C66" s="110"/>
      <c r="D66" s="84"/>
      <c r="E66" s="73" t="s">
        <v>14</v>
      </c>
      <c r="F66" s="74">
        <f>SUM(F65)</f>
        <v>970000</v>
      </c>
    </row>
    <row r="68" spans="2:6" ht="15.75" thickBot="1" x14ac:dyDescent="0.3"/>
    <row r="69" spans="2:6" ht="15.75" thickBot="1" x14ac:dyDescent="0.3">
      <c r="B69" s="75"/>
      <c r="C69" s="76" t="s">
        <v>42</v>
      </c>
      <c r="D69" s="61"/>
      <c r="E69" s="62"/>
      <c r="F69" s="63"/>
    </row>
    <row r="70" spans="2:6" ht="15.75" x14ac:dyDescent="0.3">
      <c r="B70" s="148" t="s">
        <v>0</v>
      </c>
      <c r="C70" s="149" t="s">
        <v>32</v>
      </c>
      <c r="D70" s="140"/>
      <c r="E70" s="160" t="s">
        <v>22</v>
      </c>
      <c r="F70" s="141"/>
    </row>
    <row r="71" spans="2:6" ht="15.75" x14ac:dyDescent="0.3">
      <c r="B71" s="150" t="s">
        <v>1</v>
      </c>
      <c r="C71" s="151" t="s">
        <v>115</v>
      </c>
      <c r="D71" s="142"/>
      <c r="E71" s="156"/>
      <c r="F71" s="143"/>
    </row>
    <row r="72" spans="2:6" ht="16.5" x14ac:dyDescent="0.3">
      <c r="B72" s="150" t="s">
        <v>2</v>
      </c>
      <c r="C72" s="152">
        <v>138499</v>
      </c>
      <c r="D72" s="144"/>
      <c r="E72" s="159"/>
      <c r="F72" s="143"/>
    </row>
    <row r="73" spans="2:6" ht="15.75" x14ac:dyDescent="0.3">
      <c r="B73" s="150" t="s">
        <v>3</v>
      </c>
      <c r="C73" s="152"/>
      <c r="D73" s="140"/>
      <c r="E73" s="166"/>
      <c r="F73" s="143"/>
    </row>
    <row r="74" spans="2:6" s="136" customFormat="1" ht="15.75" x14ac:dyDescent="0.3">
      <c r="B74" s="173" t="s">
        <v>81</v>
      </c>
      <c r="C74" s="174">
        <v>10847</v>
      </c>
      <c r="D74" s="140"/>
      <c r="E74" s="143"/>
      <c r="F74" s="143"/>
    </row>
    <row r="75" spans="2:6" ht="15.75" x14ac:dyDescent="0.3">
      <c r="B75" s="150" t="s">
        <v>4</v>
      </c>
      <c r="C75" s="152">
        <v>376</v>
      </c>
      <c r="D75" s="140"/>
      <c r="E75" s="143"/>
      <c r="F75" s="143"/>
    </row>
    <row r="76" spans="2:6" ht="15.75" x14ac:dyDescent="0.3">
      <c r="B76" s="153" t="s">
        <v>6</v>
      </c>
      <c r="C76" s="154"/>
      <c r="D76" s="140"/>
      <c r="E76" s="145"/>
      <c r="F76" s="143"/>
    </row>
    <row r="77" spans="2:6" ht="15.75" x14ac:dyDescent="0.3">
      <c r="B77" s="153" t="s">
        <v>7</v>
      </c>
      <c r="C77" s="154"/>
      <c r="D77" s="140"/>
      <c r="E77" s="145"/>
      <c r="F77" s="143"/>
    </row>
    <row r="78" spans="2:6" ht="16.5" thickBot="1" x14ac:dyDescent="0.35">
      <c r="B78" s="153" t="s">
        <v>8</v>
      </c>
      <c r="C78" s="154"/>
      <c r="D78" s="140"/>
      <c r="E78" s="145"/>
      <c r="F78" s="165"/>
    </row>
    <row r="79" spans="2:6" ht="16.5" thickBot="1" x14ac:dyDescent="0.35">
      <c r="B79" s="94" t="s">
        <v>9</v>
      </c>
      <c r="C79" s="117" t="s">
        <v>10</v>
      </c>
      <c r="D79" s="117" t="s">
        <v>11</v>
      </c>
      <c r="E79" s="117" t="s">
        <v>12</v>
      </c>
      <c r="F79" s="95" t="s">
        <v>13</v>
      </c>
    </row>
    <row r="80" spans="2:6" s="136" customFormat="1" ht="15.75" x14ac:dyDescent="0.3">
      <c r="B80" s="158">
        <v>11112222</v>
      </c>
      <c r="C80" s="157" t="s">
        <v>146</v>
      </c>
      <c r="D80" s="158">
        <v>1</v>
      </c>
      <c r="E80" s="104">
        <v>462396</v>
      </c>
      <c r="F80" s="164">
        <f>E80*D80</f>
        <v>462396</v>
      </c>
    </row>
    <row r="81" spans="2:6" ht="15.75" x14ac:dyDescent="0.3">
      <c r="B81" s="161"/>
      <c r="C81" s="162"/>
      <c r="D81" s="155"/>
      <c r="E81" s="163" t="s">
        <v>14</v>
      </c>
      <c r="F81" s="164">
        <f>SUM(F80:F80)</f>
        <v>462396</v>
      </c>
    </row>
    <row r="82" spans="2:6" ht="15.75" x14ac:dyDescent="0.3">
      <c r="B82" s="119"/>
    </row>
    <row r="84" spans="2:6" x14ac:dyDescent="0.25">
      <c r="E84" s="92" t="s">
        <v>16</v>
      </c>
      <c r="F84" s="128">
        <f>F81+F66+F50+F34+F16</f>
        <v>3088796</v>
      </c>
    </row>
    <row r="85" spans="2:6" x14ac:dyDescent="0.25">
      <c r="B85" s="106"/>
    </row>
  </sheetData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7"/>
  <sheetViews>
    <sheetView topLeftCell="A46" workbookViewId="0">
      <selection activeCell="B49" sqref="B49:F62"/>
    </sheetView>
  </sheetViews>
  <sheetFormatPr baseColWidth="10" defaultRowHeight="15" x14ac:dyDescent="0.25"/>
  <cols>
    <col min="2" max="2" width="32.140625" customWidth="1"/>
    <col min="3" max="3" width="36.140625" customWidth="1"/>
    <col min="4" max="6" width="14" customWidth="1"/>
  </cols>
  <sheetData>
    <row r="2" spans="2:6" ht="15.75" thickBot="1" x14ac:dyDescent="0.3"/>
    <row r="3" spans="2:6" ht="15.75" thickBot="1" x14ac:dyDescent="0.3">
      <c r="B3" s="75"/>
      <c r="C3" s="76" t="s">
        <v>45</v>
      </c>
      <c r="D3" s="61"/>
      <c r="E3" s="62"/>
      <c r="F3" s="63"/>
    </row>
    <row r="4" spans="2:6" ht="15.75" x14ac:dyDescent="0.3">
      <c r="B4" s="77" t="s">
        <v>0</v>
      </c>
      <c r="C4" s="112" t="s">
        <v>135</v>
      </c>
      <c r="D4" s="64"/>
      <c r="E4" s="65" t="s">
        <v>22</v>
      </c>
      <c r="F4" s="66"/>
    </row>
    <row r="5" spans="2:6" ht="16.5" x14ac:dyDescent="0.3">
      <c r="B5" s="79" t="s">
        <v>1</v>
      </c>
      <c r="C5" s="113" t="s">
        <v>136</v>
      </c>
      <c r="D5" s="193" t="s">
        <v>182</v>
      </c>
      <c r="E5" s="194"/>
      <c r="F5" s="194"/>
    </row>
    <row r="6" spans="2:6" ht="16.5" x14ac:dyDescent="0.3">
      <c r="B6" s="79" t="s">
        <v>2</v>
      </c>
      <c r="C6" s="114">
        <v>137018</v>
      </c>
      <c r="D6" s="69"/>
      <c r="E6" s="97"/>
      <c r="F6" s="68"/>
    </row>
    <row r="7" spans="2:6" ht="15.75" x14ac:dyDescent="0.3">
      <c r="B7" s="79" t="s">
        <v>3</v>
      </c>
      <c r="C7" s="114"/>
      <c r="D7" s="64"/>
      <c r="E7" s="93"/>
      <c r="F7" s="68"/>
    </row>
    <row r="8" spans="2:6" s="136" customFormat="1" ht="15.75" x14ac:dyDescent="0.3">
      <c r="B8" s="173" t="s">
        <v>81</v>
      </c>
      <c r="C8" s="174"/>
      <c r="D8" s="140"/>
      <c r="E8" s="143"/>
      <c r="F8" s="143"/>
    </row>
    <row r="9" spans="2:6" ht="15.75" x14ac:dyDescent="0.3">
      <c r="B9" s="79" t="s">
        <v>4</v>
      </c>
      <c r="C9" s="114"/>
      <c r="D9" s="64"/>
      <c r="E9" s="68"/>
      <c r="F9" s="68"/>
    </row>
    <row r="10" spans="2:6" ht="15.75" x14ac:dyDescent="0.3">
      <c r="B10" s="82" t="s">
        <v>6</v>
      </c>
      <c r="C10" s="115">
        <v>7113</v>
      </c>
      <c r="D10" s="64"/>
      <c r="E10" s="70"/>
      <c r="F10" s="68"/>
    </row>
    <row r="11" spans="2:6" ht="15.75" x14ac:dyDescent="0.3">
      <c r="B11" s="82" t="s">
        <v>7</v>
      </c>
      <c r="C11" s="115"/>
      <c r="D11" s="64"/>
      <c r="E11" s="70"/>
      <c r="F11" s="68"/>
    </row>
    <row r="12" spans="2:6" ht="16.5" thickBot="1" x14ac:dyDescent="0.35">
      <c r="B12" s="82" t="s">
        <v>8</v>
      </c>
      <c r="C12" s="115"/>
      <c r="D12" s="64"/>
      <c r="E12" s="70"/>
      <c r="F12" s="86"/>
    </row>
    <row r="13" spans="2:6" ht="16.5" thickBot="1" x14ac:dyDescent="0.35">
      <c r="B13" s="94" t="s">
        <v>9</v>
      </c>
      <c r="C13" s="117" t="s">
        <v>10</v>
      </c>
      <c r="D13" s="105" t="s">
        <v>11</v>
      </c>
      <c r="E13" s="105" t="s">
        <v>12</v>
      </c>
      <c r="F13" s="95" t="s">
        <v>13</v>
      </c>
    </row>
    <row r="14" spans="2:6" s="136" customFormat="1" ht="15.75" x14ac:dyDescent="0.3">
      <c r="B14" s="181"/>
      <c r="C14" s="181" t="s">
        <v>137</v>
      </c>
      <c r="D14" s="182">
        <v>1</v>
      </c>
      <c r="E14" s="164">
        <v>220000</v>
      </c>
      <c r="F14" s="164">
        <f>E14*D14</f>
        <v>220000</v>
      </c>
    </row>
    <row r="15" spans="2:6" ht="15.75" x14ac:dyDescent="0.3">
      <c r="B15" s="181"/>
      <c r="C15" s="181" t="s">
        <v>138</v>
      </c>
      <c r="D15" s="182">
        <v>1</v>
      </c>
      <c r="E15" s="164">
        <v>300000</v>
      </c>
      <c r="F15" s="164">
        <f>D15*E15</f>
        <v>300000</v>
      </c>
    </row>
    <row r="16" spans="2:6" ht="15.75" x14ac:dyDescent="0.3">
      <c r="B16" s="71"/>
      <c r="C16" s="72"/>
      <c r="D16" s="84"/>
      <c r="E16" s="73" t="s">
        <v>14</v>
      </c>
      <c r="F16" s="74">
        <f>SUM(F14:F15)</f>
        <v>520000</v>
      </c>
    </row>
    <row r="18" spans="2:6" ht="15.75" thickBot="1" x14ac:dyDescent="0.3"/>
    <row r="19" spans="2:6" ht="15.75" thickBot="1" x14ac:dyDescent="0.3">
      <c r="B19" s="75"/>
      <c r="C19" s="76" t="s">
        <v>71</v>
      </c>
      <c r="D19" s="61"/>
      <c r="E19" s="62"/>
      <c r="F19" s="63"/>
    </row>
    <row r="20" spans="2:6" ht="15.75" x14ac:dyDescent="0.3">
      <c r="B20" s="77" t="s">
        <v>0</v>
      </c>
      <c r="C20" s="99" t="s">
        <v>27</v>
      </c>
      <c r="D20" s="64"/>
      <c r="E20" s="65" t="s">
        <v>22</v>
      </c>
      <c r="F20" s="66"/>
    </row>
    <row r="21" spans="2:6" ht="16.5" x14ac:dyDescent="0.3">
      <c r="B21" s="79" t="s">
        <v>1</v>
      </c>
      <c r="C21" s="80" t="s">
        <v>139</v>
      </c>
      <c r="D21" s="193" t="s">
        <v>182</v>
      </c>
      <c r="E21" s="194"/>
      <c r="F21" s="194"/>
    </row>
    <row r="22" spans="2:6" ht="16.5" x14ac:dyDescent="0.3">
      <c r="B22" s="79" t="s">
        <v>2</v>
      </c>
      <c r="C22" s="100"/>
      <c r="D22" s="69"/>
      <c r="E22" s="97"/>
      <c r="F22" s="68"/>
    </row>
    <row r="23" spans="2:6" ht="15.75" x14ac:dyDescent="0.3">
      <c r="B23" s="79" t="s">
        <v>3</v>
      </c>
      <c r="C23" s="100"/>
      <c r="D23" s="64"/>
      <c r="E23" s="93"/>
      <c r="F23" s="68"/>
    </row>
    <row r="24" spans="2:6" s="136" customFormat="1" ht="15.75" x14ac:dyDescent="0.3">
      <c r="B24" s="173" t="s">
        <v>81</v>
      </c>
      <c r="C24" s="174"/>
      <c r="D24" s="140"/>
      <c r="E24" s="143"/>
      <c r="F24" s="143"/>
    </row>
    <row r="25" spans="2:6" ht="15.75" x14ac:dyDescent="0.3">
      <c r="B25" s="79" t="s">
        <v>4</v>
      </c>
      <c r="C25" s="100"/>
      <c r="D25" s="64"/>
      <c r="E25" s="68"/>
      <c r="F25" s="68"/>
    </row>
    <row r="26" spans="2:6" ht="15.75" x14ac:dyDescent="0.3">
      <c r="B26" s="82" t="s">
        <v>6</v>
      </c>
      <c r="C26" s="101">
        <v>7019</v>
      </c>
      <c r="D26" s="64"/>
      <c r="E26" s="70"/>
      <c r="F26" s="68"/>
    </row>
    <row r="27" spans="2:6" ht="15.75" x14ac:dyDescent="0.3">
      <c r="B27" s="82" t="s">
        <v>7</v>
      </c>
      <c r="C27" s="101"/>
      <c r="D27" s="64"/>
      <c r="E27" s="70"/>
      <c r="F27" s="68"/>
    </row>
    <row r="28" spans="2:6" ht="16.5" thickBot="1" x14ac:dyDescent="0.35">
      <c r="B28" s="82" t="s">
        <v>8</v>
      </c>
      <c r="C28" s="101"/>
      <c r="D28" s="64"/>
      <c r="E28" s="70"/>
      <c r="F28" s="86"/>
    </row>
    <row r="29" spans="2:6" ht="16.5" thickBot="1" x14ac:dyDescent="0.35">
      <c r="B29" s="121" t="s">
        <v>9</v>
      </c>
      <c r="C29" s="122" t="s">
        <v>10</v>
      </c>
      <c r="D29" s="123" t="s">
        <v>11</v>
      </c>
      <c r="E29" s="122" t="s">
        <v>12</v>
      </c>
      <c r="F29" s="124" t="s">
        <v>13</v>
      </c>
    </row>
    <row r="30" spans="2:6" ht="15.75" x14ac:dyDescent="0.3">
      <c r="B30" s="120">
        <v>3200000000</v>
      </c>
      <c r="C30" s="120" t="s">
        <v>140</v>
      </c>
      <c r="D30" s="120">
        <v>1</v>
      </c>
      <c r="E30" s="98">
        <v>89000</v>
      </c>
      <c r="F30" s="98">
        <f>E30*D30</f>
        <v>89000</v>
      </c>
    </row>
    <row r="31" spans="2:6" ht="15.75" x14ac:dyDescent="0.3">
      <c r="B31" s="71"/>
      <c r="C31" s="72"/>
      <c r="D31" s="84"/>
      <c r="E31" s="73" t="s">
        <v>14</v>
      </c>
      <c r="F31" s="74">
        <f>SUM(F30:F30)</f>
        <v>89000</v>
      </c>
    </row>
    <row r="33" spans="2:6" ht="15.75" thickBot="1" x14ac:dyDescent="0.3"/>
    <row r="34" spans="2:6" ht="15.75" thickBot="1" x14ac:dyDescent="0.3">
      <c r="B34" s="75"/>
      <c r="C34" s="76" t="s">
        <v>77</v>
      </c>
      <c r="D34" s="61"/>
      <c r="E34" s="62"/>
      <c r="F34" s="63"/>
    </row>
    <row r="35" spans="2:6" ht="15.75" x14ac:dyDescent="0.3">
      <c r="B35" s="77" t="s">
        <v>0</v>
      </c>
      <c r="C35" s="112" t="s">
        <v>141</v>
      </c>
      <c r="D35" s="64"/>
      <c r="E35" s="65" t="s">
        <v>22</v>
      </c>
      <c r="F35" s="66"/>
    </row>
    <row r="36" spans="2:6" ht="16.5" x14ac:dyDescent="0.3">
      <c r="B36" s="79" t="s">
        <v>1</v>
      </c>
      <c r="C36" s="113" t="s">
        <v>142</v>
      </c>
      <c r="D36" s="193" t="s">
        <v>182</v>
      </c>
      <c r="E36" s="194"/>
      <c r="F36" s="194"/>
    </row>
    <row r="37" spans="2:6" ht="16.5" x14ac:dyDescent="0.3">
      <c r="B37" s="79" t="s">
        <v>2</v>
      </c>
      <c r="C37" s="114"/>
      <c r="D37" s="69"/>
      <c r="E37" s="97"/>
      <c r="F37" s="68"/>
    </row>
    <row r="38" spans="2:6" ht="15.75" x14ac:dyDescent="0.3">
      <c r="B38" s="79" t="s">
        <v>3</v>
      </c>
      <c r="C38" s="114"/>
      <c r="D38" s="64"/>
      <c r="E38" s="93"/>
      <c r="F38" s="68"/>
    </row>
    <row r="39" spans="2:6" s="136" customFormat="1" ht="15.75" x14ac:dyDescent="0.3">
      <c r="B39" s="173" t="s">
        <v>81</v>
      </c>
      <c r="C39" s="174"/>
      <c r="D39" s="140"/>
      <c r="E39" s="143"/>
      <c r="F39" s="143"/>
    </row>
    <row r="40" spans="2:6" ht="15.75" x14ac:dyDescent="0.3">
      <c r="B40" s="79" t="s">
        <v>4</v>
      </c>
      <c r="C40" s="114"/>
      <c r="D40" s="64"/>
      <c r="E40" s="68"/>
      <c r="F40" s="68"/>
    </row>
    <row r="41" spans="2:6" ht="15.75" x14ac:dyDescent="0.3">
      <c r="B41" s="82" t="s">
        <v>6</v>
      </c>
      <c r="C41" s="115">
        <v>7110</v>
      </c>
      <c r="D41" s="64"/>
      <c r="E41" s="70"/>
      <c r="F41" s="68"/>
    </row>
    <row r="42" spans="2:6" ht="15.75" x14ac:dyDescent="0.3">
      <c r="B42" s="82" t="s">
        <v>7</v>
      </c>
      <c r="C42" s="115"/>
      <c r="D42" s="64"/>
      <c r="E42" s="70"/>
      <c r="F42" s="68"/>
    </row>
    <row r="43" spans="2:6" ht="16.5" thickBot="1" x14ac:dyDescent="0.35">
      <c r="B43" s="82" t="s">
        <v>8</v>
      </c>
      <c r="C43" s="115"/>
      <c r="D43" s="64"/>
      <c r="E43" s="70"/>
      <c r="F43" s="86"/>
    </row>
    <row r="44" spans="2:6" ht="15.75" x14ac:dyDescent="0.3">
      <c r="B44" s="107" t="s">
        <v>9</v>
      </c>
      <c r="C44" s="108" t="s">
        <v>10</v>
      </c>
      <c r="D44" s="108" t="s">
        <v>11</v>
      </c>
      <c r="E44" s="108" t="s">
        <v>12</v>
      </c>
      <c r="F44" s="109" t="s">
        <v>13</v>
      </c>
    </row>
    <row r="45" spans="2:6" ht="15.75" x14ac:dyDescent="0.3">
      <c r="B45" s="71">
        <v>11112222</v>
      </c>
      <c r="C45" s="71" t="s">
        <v>165</v>
      </c>
      <c r="D45" s="71">
        <v>1</v>
      </c>
      <c r="E45" s="41">
        <v>238400</v>
      </c>
      <c r="F45" s="118">
        <f>E45*D45</f>
        <v>238400</v>
      </c>
    </row>
    <row r="46" spans="2:6" ht="16.5" customHeight="1" x14ac:dyDescent="0.3">
      <c r="B46" s="71"/>
      <c r="C46" s="110"/>
      <c r="D46" s="116"/>
      <c r="E46" s="111" t="s">
        <v>14</v>
      </c>
      <c r="F46" s="74">
        <f>SUM(F45:F45)</f>
        <v>238400</v>
      </c>
    </row>
    <row r="48" spans="2:6" ht="15.75" thickBot="1" x14ac:dyDescent="0.3"/>
    <row r="49" spans="2:6" ht="15.75" thickBot="1" x14ac:dyDescent="0.3">
      <c r="B49" s="75"/>
      <c r="C49" s="76" t="s">
        <v>78</v>
      </c>
      <c r="D49" s="61"/>
      <c r="E49" s="62"/>
      <c r="F49" s="63"/>
    </row>
    <row r="50" spans="2:6" ht="15.75" x14ac:dyDescent="0.3">
      <c r="B50" s="77" t="s">
        <v>0</v>
      </c>
      <c r="C50" s="112" t="s">
        <v>32</v>
      </c>
      <c r="D50" s="64"/>
      <c r="E50" s="65" t="s">
        <v>22</v>
      </c>
      <c r="F50" s="66"/>
    </row>
    <row r="51" spans="2:6" ht="15.75" x14ac:dyDescent="0.3">
      <c r="B51" s="79" t="s">
        <v>1</v>
      </c>
      <c r="C51" s="113" t="s">
        <v>143</v>
      </c>
      <c r="D51" s="67"/>
      <c r="E51" s="85"/>
      <c r="F51" s="68"/>
    </row>
    <row r="52" spans="2:6" ht="16.5" x14ac:dyDescent="0.3">
      <c r="B52" s="79" t="s">
        <v>2</v>
      </c>
      <c r="C52" s="114">
        <v>138067</v>
      </c>
      <c r="D52" s="69"/>
      <c r="E52" s="97"/>
      <c r="F52" s="68"/>
    </row>
    <row r="53" spans="2:6" ht="15.75" x14ac:dyDescent="0.3">
      <c r="B53" s="79" t="s">
        <v>3</v>
      </c>
      <c r="C53" s="114"/>
      <c r="D53" s="64"/>
      <c r="E53" s="93"/>
      <c r="F53" s="68"/>
    </row>
    <row r="54" spans="2:6" s="136" customFormat="1" ht="15.75" x14ac:dyDescent="0.3">
      <c r="B54" s="173" t="s">
        <v>81</v>
      </c>
      <c r="C54" s="174">
        <v>10597</v>
      </c>
      <c r="D54" s="140"/>
      <c r="E54" s="143"/>
      <c r="F54" s="143"/>
    </row>
    <row r="55" spans="2:6" ht="15.75" x14ac:dyDescent="0.3">
      <c r="B55" s="79" t="s">
        <v>4</v>
      </c>
      <c r="C55" s="114">
        <v>456</v>
      </c>
      <c r="D55" s="64"/>
      <c r="E55" s="68"/>
      <c r="F55" s="68"/>
    </row>
    <row r="56" spans="2:6" ht="15.75" x14ac:dyDescent="0.3">
      <c r="B56" s="82" t="s">
        <v>6</v>
      </c>
      <c r="C56" s="115"/>
      <c r="D56" s="64"/>
      <c r="E56" s="70"/>
      <c r="F56" s="68"/>
    </row>
    <row r="57" spans="2:6" ht="15.75" x14ac:dyDescent="0.3">
      <c r="B57" s="82" t="s">
        <v>7</v>
      </c>
      <c r="C57" s="115"/>
      <c r="D57" s="64"/>
      <c r="E57" s="70"/>
      <c r="F57" s="68"/>
    </row>
    <row r="58" spans="2:6" ht="16.5" thickBot="1" x14ac:dyDescent="0.35">
      <c r="B58" s="82" t="s">
        <v>8</v>
      </c>
      <c r="C58" s="115"/>
      <c r="D58" s="64"/>
      <c r="E58" s="70"/>
      <c r="F58" s="86"/>
    </row>
    <row r="59" spans="2:6" ht="16.5" thickBot="1" x14ac:dyDescent="0.35">
      <c r="B59" s="94" t="s">
        <v>9</v>
      </c>
      <c r="C59" s="117" t="s">
        <v>10</v>
      </c>
      <c r="D59" s="117" t="s">
        <v>11</v>
      </c>
      <c r="E59" s="117" t="s">
        <v>12</v>
      </c>
      <c r="F59" s="95" t="s">
        <v>13</v>
      </c>
    </row>
    <row r="60" spans="2:6" x14ac:dyDescent="0.25">
      <c r="B60" s="103"/>
      <c r="C60" s="102"/>
      <c r="D60" s="103"/>
      <c r="E60" s="104"/>
      <c r="F60" s="98"/>
    </row>
    <row r="61" spans="2:6" x14ac:dyDescent="0.25">
      <c r="B61" s="96" t="s">
        <v>128</v>
      </c>
      <c r="C61" s="116" t="s">
        <v>144</v>
      </c>
      <c r="D61" s="116">
        <v>10</v>
      </c>
      <c r="E61" s="127">
        <v>53000</v>
      </c>
      <c r="F61" s="127">
        <f>E61*D61</f>
        <v>530000</v>
      </c>
    </row>
    <row r="62" spans="2:6" ht="15.75" x14ac:dyDescent="0.3">
      <c r="B62" s="71"/>
      <c r="C62" s="110"/>
      <c r="D62" s="116"/>
      <c r="E62" s="111" t="s">
        <v>14</v>
      </c>
      <c r="F62" s="127">
        <f>SUM(F61)</f>
        <v>530000</v>
      </c>
    </row>
    <row r="64" spans="2:6" ht="15.75" thickBot="1" x14ac:dyDescent="0.3"/>
    <row r="65" spans="2:6" ht="15.75" thickBot="1" x14ac:dyDescent="0.3">
      <c r="B65" s="146"/>
      <c r="C65" s="147" t="s">
        <v>79</v>
      </c>
      <c r="D65" s="137"/>
      <c r="E65" s="138"/>
      <c r="F65" s="139"/>
    </row>
    <row r="66" spans="2:6" ht="15.75" x14ac:dyDescent="0.3">
      <c r="B66" s="148" t="s">
        <v>0</v>
      </c>
      <c r="C66" s="149" t="s">
        <v>141</v>
      </c>
      <c r="D66" s="140"/>
      <c r="E66" s="160" t="s">
        <v>22</v>
      </c>
      <c r="F66" s="141"/>
    </row>
    <row r="67" spans="2:6" ht="15.75" x14ac:dyDescent="0.3">
      <c r="B67" s="150" t="s">
        <v>1</v>
      </c>
      <c r="C67" s="151" t="s">
        <v>142</v>
      </c>
      <c r="D67" s="142"/>
      <c r="E67" s="156"/>
      <c r="F67" s="143"/>
    </row>
    <row r="68" spans="2:6" ht="16.5" x14ac:dyDescent="0.3">
      <c r="B68" s="150" t="s">
        <v>2</v>
      </c>
      <c r="C68" s="152">
        <v>138498</v>
      </c>
      <c r="D68" s="144"/>
      <c r="E68" s="159"/>
      <c r="F68" s="143"/>
    </row>
    <row r="69" spans="2:6" ht="15.75" x14ac:dyDescent="0.3">
      <c r="B69" s="150" t="s">
        <v>3</v>
      </c>
      <c r="C69" s="152"/>
      <c r="D69" s="140"/>
      <c r="E69" s="166"/>
      <c r="F69" s="143"/>
    </row>
    <row r="70" spans="2:6" s="136" customFormat="1" ht="15.75" x14ac:dyDescent="0.3">
      <c r="B70" s="173" t="s">
        <v>81</v>
      </c>
      <c r="C70" s="174">
        <v>10848</v>
      </c>
      <c r="D70" s="140"/>
      <c r="E70" s="145"/>
      <c r="F70" s="143"/>
    </row>
    <row r="71" spans="2:6" s="136" customFormat="1" ht="15.75" x14ac:dyDescent="0.3">
      <c r="B71" s="150" t="s">
        <v>4</v>
      </c>
      <c r="C71" s="152" t="s">
        <v>147</v>
      </c>
      <c r="D71" s="140"/>
      <c r="E71" s="143"/>
      <c r="F71" s="143"/>
    </row>
    <row r="72" spans="2:6" ht="15.75" x14ac:dyDescent="0.3">
      <c r="B72" s="153" t="s">
        <v>6</v>
      </c>
      <c r="C72" s="154"/>
      <c r="D72" s="140"/>
      <c r="E72" s="145"/>
      <c r="F72" s="143"/>
    </row>
    <row r="73" spans="2:6" ht="15.75" x14ac:dyDescent="0.3">
      <c r="B73" s="153" t="s">
        <v>7</v>
      </c>
      <c r="C73" s="154"/>
      <c r="D73" s="140"/>
      <c r="E73" s="145"/>
      <c r="F73" s="143"/>
    </row>
    <row r="74" spans="2:6" ht="15.75" x14ac:dyDescent="0.3">
      <c r="B74" s="153" t="s">
        <v>8</v>
      </c>
      <c r="C74" s="154"/>
      <c r="D74" s="140"/>
      <c r="E74" s="145"/>
      <c r="F74" s="165"/>
    </row>
    <row r="75" spans="2:6" ht="15.75" x14ac:dyDescent="0.3">
      <c r="B75" s="161" t="s">
        <v>9</v>
      </c>
      <c r="C75" s="161"/>
      <c r="D75" s="161" t="s">
        <v>11</v>
      </c>
      <c r="E75" s="161" t="s">
        <v>12</v>
      </c>
      <c r="F75" s="161" t="s">
        <v>13</v>
      </c>
    </row>
    <row r="76" spans="2:6" ht="15.75" x14ac:dyDescent="0.3">
      <c r="B76" s="170">
        <v>3200000000</v>
      </c>
      <c r="C76" s="158" t="s">
        <v>90</v>
      </c>
      <c r="D76" s="158">
        <v>1</v>
      </c>
      <c r="E76" s="164">
        <v>318917</v>
      </c>
      <c r="F76" s="164">
        <v>318917</v>
      </c>
    </row>
    <row r="77" spans="2:6" ht="15.75" x14ac:dyDescent="0.3">
      <c r="B77" s="161"/>
      <c r="C77" s="162"/>
      <c r="D77" s="155"/>
      <c r="E77" s="163" t="s">
        <v>91</v>
      </c>
      <c r="F77" s="164">
        <v>318917</v>
      </c>
    </row>
    <row r="80" spans="2:6" x14ac:dyDescent="0.25">
      <c r="E80" s="54" t="s">
        <v>16</v>
      </c>
      <c r="F80" s="55">
        <f>F77+F62</f>
        <v>848917</v>
      </c>
    </row>
    <row r="84" spans="9:9" x14ac:dyDescent="0.25">
      <c r="I84" s="184"/>
    </row>
    <row r="85" spans="9:9" x14ac:dyDescent="0.25">
      <c r="I85" s="184"/>
    </row>
    <row r="86" spans="9:9" x14ac:dyDescent="0.25">
      <c r="I86" s="184"/>
    </row>
    <row r="87" spans="9:9" x14ac:dyDescent="0.25">
      <c r="I87" s="185"/>
    </row>
  </sheetData>
  <mergeCells count="3">
    <mergeCell ref="D5:F5"/>
    <mergeCell ref="D21:F21"/>
    <mergeCell ref="D36:F3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7"/>
  <sheetViews>
    <sheetView topLeftCell="A25" workbookViewId="0">
      <selection activeCell="E74" sqref="E74"/>
    </sheetView>
  </sheetViews>
  <sheetFormatPr baseColWidth="10" defaultRowHeight="15" x14ac:dyDescent="0.25"/>
  <cols>
    <col min="2" max="2" width="34.7109375" customWidth="1"/>
    <col min="3" max="3" width="36.140625" customWidth="1"/>
    <col min="4" max="4" width="12.5703125" customWidth="1"/>
    <col min="5" max="5" width="13.85546875" customWidth="1"/>
    <col min="6" max="6" width="13.140625" customWidth="1"/>
  </cols>
  <sheetData>
    <row r="2" spans="2:6" ht="15.75" thickBot="1" x14ac:dyDescent="0.3"/>
    <row r="3" spans="2:6" ht="15.75" thickBot="1" x14ac:dyDescent="0.3">
      <c r="B3" s="146"/>
      <c r="C3" s="147" t="s">
        <v>82</v>
      </c>
      <c r="D3" s="137"/>
      <c r="E3" s="138"/>
      <c r="F3" s="139"/>
    </row>
    <row r="4" spans="2:6" ht="15.75" x14ac:dyDescent="0.3">
      <c r="B4" s="148" t="s">
        <v>0</v>
      </c>
      <c r="C4" s="149" t="s">
        <v>148</v>
      </c>
      <c r="D4" s="140"/>
      <c r="E4" s="160" t="s">
        <v>22</v>
      </c>
      <c r="F4" s="141"/>
    </row>
    <row r="5" spans="2:6" ht="15.75" x14ac:dyDescent="0.3">
      <c r="B5" s="150" t="s">
        <v>1</v>
      </c>
      <c r="C5" s="151" t="s">
        <v>149</v>
      </c>
      <c r="D5" s="142"/>
      <c r="E5" s="156"/>
      <c r="F5" s="143"/>
    </row>
    <row r="6" spans="2:6" ht="16.5" x14ac:dyDescent="0.3">
      <c r="B6" s="150" t="s">
        <v>2</v>
      </c>
      <c r="C6" s="152">
        <v>138497</v>
      </c>
      <c r="D6" s="144"/>
      <c r="E6" s="159"/>
      <c r="F6" s="143"/>
    </row>
    <row r="7" spans="2:6" ht="15.75" x14ac:dyDescent="0.3">
      <c r="B7" s="150" t="s">
        <v>3</v>
      </c>
      <c r="C7" s="152"/>
      <c r="D7" s="140"/>
      <c r="E7" s="166"/>
      <c r="F7" s="143"/>
    </row>
    <row r="8" spans="2:6" s="136" customFormat="1" ht="15.75" x14ac:dyDescent="0.3">
      <c r="B8" s="173" t="s">
        <v>81</v>
      </c>
      <c r="C8" s="174">
        <v>10849</v>
      </c>
      <c r="D8" s="140"/>
      <c r="E8" s="143"/>
      <c r="F8" s="143"/>
    </row>
    <row r="9" spans="2:6" s="136" customFormat="1" ht="15.75" x14ac:dyDescent="0.3">
      <c r="B9" s="150" t="s">
        <v>4</v>
      </c>
      <c r="C9" s="152" t="s">
        <v>150</v>
      </c>
      <c r="D9" s="140"/>
      <c r="E9" s="143"/>
      <c r="F9" s="143"/>
    </row>
    <row r="10" spans="2:6" ht="15.75" x14ac:dyDescent="0.3">
      <c r="B10" s="153" t="s">
        <v>6</v>
      </c>
      <c r="C10" s="154"/>
      <c r="D10" s="140"/>
      <c r="E10" s="145"/>
      <c r="F10" s="143"/>
    </row>
    <row r="11" spans="2:6" ht="15.75" x14ac:dyDescent="0.3">
      <c r="B11" s="153" t="s">
        <v>7</v>
      </c>
      <c r="C11" s="154"/>
      <c r="D11" s="140"/>
      <c r="E11" s="145"/>
      <c r="F11" s="143"/>
    </row>
    <row r="12" spans="2:6" ht="15.75" x14ac:dyDescent="0.3">
      <c r="B12" s="153" t="s">
        <v>8</v>
      </c>
      <c r="C12" s="154"/>
      <c r="D12" s="140"/>
      <c r="E12" s="145"/>
      <c r="F12" s="165"/>
    </row>
    <row r="13" spans="2:6" ht="15.75" x14ac:dyDescent="0.3">
      <c r="B13" s="161" t="s">
        <v>9</v>
      </c>
      <c r="C13" s="161"/>
      <c r="D13" s="161" t="s">
        <v>11</v>
      </c>
      <c r="E13" s="161" t="s">
        <v>12</v>
      </c>
      <c r="F13" s="161" t="s">
        <v>13</v>
      </c>
    </row>
    <row r="14" spans="2:6" ht="15.75" x14ac:dyDescent="0.3">
      <c r="B14" s="170">
        <v>3200000000</v>
      </c>
      <c r="C14" s="158" t="s">
        <v>151</v>
      </c>
      <c r="D14" s="158">
        <v>1</v>
      </c>
      <c r="E14" s="164">
        <v>160000</v>
      </c>
      <c r="F14" s="164">
        <v>160000</v>
      </c>
    </row>
    <row r="15" spans="2:6" s="106" customFormat="1" ht="15.75" x14ac:dyDescent="0.3">
      <c r="B15" s="161"/>
      <c r="C15" s="162"/>
      <c r="D15" s="155"/>
      <c r="E15" s="163" t="s">
        <v>14</v>
      </c>
      <c r="F15" s="164">
        <v>160000</v>
      </c>
    </row>
    <row r="17" spans="2:6" ht="15.75" thickBot="1" x14ac:dyDescent="0.3"/>
    <row r="18" spans="2:6" ht="15.75" thickBot="1" x14ac:dyDescent="0.3">
      <c r="B18" s="146"/>
      <c r="C18" s="147" t="s">
        <v>83</v>
      </c>
      <c r="D18" s="137"/>
      <c r="E18" s="138"/>
      <c r="F18" s="139"/>
    </row>
    <row r="19" spans="2:6" ht="15.75" x14ac:dyDescent="0.3">
      <c r="B19" s="148" t="s">
        <v>0</v>
      </c>
      <c r="C19" s="149" t="s">
        <v>135</v>
      </c>
      <c r="D19" s="140"/>
      <c r="E19" s="160" t="s">
        <v>22</v>
      </c>
      <c r="F19" s="141"/>
    </row>
    <row r="20" spans="2:6" ht="15.75" x14ac:dyDescent="0.3">
      <c r="B20" s="150" t="s">
        <v>1</v>
      </c>
      <c r="C20" s="151" t="s">
        <v>152</v>
      </c>
      <c r="D20" s="142"/>
      <c r="E20" s="156"/>
      <c r="F20" s="143"/>
    </row>
    <row r="21" spans="2:6" ht="16.5" x14ac:dyDescent="0.3">
      <c r="B21" s="150" t="s">
        <v>2</v>
      </c>
      <c r="C21" s="152">
        <v>138496</v>
      </c>
      <c r="D21" s="144"/>
      <c r="E21" s="159"/>
      <c r="F21" s="143"/>
    </row>
    <row r="22" spans="2:6" ht="15.75" x14ac:dyDescent="0.3">
      <c r="B22" s="150" t="s">
        <v>3</v>
      </c>
      <c r="C22" s="152"/>
      <c r="D22" s="140"/>
      <c r="E22" s="166"/>
      <c r="F22" s="143"/>
    </row>
    <row r="23" spans="2:6" s="136" customFormat="1" ht="15.75" x14ac:dyDescent="0.3">
      <c r="B23" s="173" t="s">
        <v>81</v>
      </c>
      <c r="C23" s="174">
        <v>10850</v>
      </c>
      <c r="D23" s="140"/>
      <c r="E23" s="143"/>
      <c r="F23" s="143"/>
    </row>
    <row r="24" spans="2:6" s="136" customFormat="1" ht="15.75" x14ac:dyDescent="0.3">
      <c r="B24" s="150" t="s">
        <v>4</v>
      </c>
      <c r="C24" s="152" t="s">
        <v>153</v>
      </c>
      <c r="D24" s="140"/>
      <c r="E24" s="143"/>
      <c r="F24" s="143"/>
    </row>
    <row r="25" spans="2:6" ht="15.75" x14ac:dyDescent="0.3">
      <c r="B25" s="153" t="s">
        <v>6</v>
      </c>
      <c r="C25" s="154"/>
      <c r="D25" s="140"/>
      <c r="E25" s="145"/>
      <c r="F25" s="143"/>
    </row>
    <row r="26" spans="2:6" ht="15.75" x14ac:dyDescent="0.3">
      <c r="B26" s="153" t="s">
        <v>7</v>
      </c>
      <c r="C26" s="154"/>
      <c r="D26" s="140"/>
      <c r="E26" s="145"/>
      <c r="F26" s="143"/>
    </row>
    <row r="27" spans="2:6" ht="15.75" x14ac:dyDescent="0.3">
      <c r="B27" s="153" t="s">
        <v>8</v>
      </c>
      <c r="C27" s="154"/>
      <c r="D27" s="140"/>
      <c r="E27" s="145"/>
      <c r="F27" s="165"/>
    </row>
    <row r="28" spans="2:6" ht="15.75" x14ac:dyDescent="0.3">
      <c r="B28" s="161" t="s">
        <v>9</v>
      </c>
      <c r="C28" s="161"/>
      <c r="D28" s="161" t="s">
        <v>11</v>
      </c>
      <c r="E28" s="161" t="s">
        <v>12</v>
      </c>
      <c r="F28" s="161" t="s">
        <v>13</v>
      </c>
    </row>
    <row r="29" spans="2:6" x14ac:dyDescent="0.25">
      <c r="B29" s="157">
        <v>3200000000</v>
      </c>
      <c r="C29" s="158" t="s">
        <v>37</v>
      </c>
      <c r="D29" s="157"/>
      <c r="E29" s="168"/>
      <c r="F29" s="169"/>
    </row>
    <row r="30" spans="2:6" ht="15.75" x14ac:dyDescent="0.3">
      <c r="B30" s="167"/>
      <c r="C30" s="155" t="s">
        <v>154</v>
      </c>
      <c r="D30" s="155">
        <v>1</v>
      </c>
      <c r="E30" s="164">
        <v>98960</v>
      </c>
      <c r="F30" s="164">
        <f>E30*D30</f>
        <v>98960</v>
      </c>
    </row>
    <row r="31" spans="2:6" ht="15.75" x14ac:dyDescent="0.3">
      <c r="B31" s="161"/>
      <c r="C31" s="162"/>
      <c r="D31" s="155"/>
      <c r="E31" s="163" t="s">
        <v>14</v>
      </c>
      <c r="F31" s="164">
        <f>F30</f>
        <v>98960</v>
      </c>
    </row>
    <row r="33" spans="2:6" ht="15.75" thickBot="1" x14ac:dyDescent="0.3"/>
    <row r="34" spans="2:6" ht="15.75" thickBot="1" x14ac:dyDescent="0.3">
      <c r="B34" s="75"/>
      <c r="C34" s="76" t="s">
        <v>84</v>
      </c>
      <c r="D34" s="61"/>
      <c r="E34" s="62"/>
      <c r="F34" s="63"/>
    </row>
    <row r="35" spans="2:6" ht="15.75" x14ac:dyDescent="0.3">
      <c r="B35" s="77" t="s">
        <v>0</v>
      </c>
      <c r="C35" s="112" t="s">
        <v>158</v>
      </c>
      <c r="D35" s="64"/>
      <c r="E35" s="65" t="s">
        <v>22</v>
      </c>
      <c r="F35" s="66"/>
    </row>
    <row r="36" spans="2:6" ht="15.75" x14ac:dyDescent="0.3">
      <c r="B36" s="79" t="s">
        <v>1</v>
      </c>
      <c r="C36" s="113" t="s">
        <v>157</v>
      </c>
      <c r="D36" s="67"/>
      <c r="E36" s="85"/>
      <c r="F36" s="68"/>
    </row>
    <row r="37" spans="2:6" ht="16.5" x14ac:dyDescent="0.3">
      <c r="B37" s="79" t="s">
        <v>2</v>
      </c>
      <c r="C37" s="114">
        <v>138300</v>
      </c>
      <c r="D37" s="69"/>
      <c r="E37" s="97"/>
      <c r="F37" s="68"/>
    </row>
    <row r="38" spans="2:6" ht="15.75" x14ac:dyDescent="0.3">
      <c r="B38" s="79" t="s">
        <v>3</v>
      </c>
      <c r="C38" s="114"/>
      <c r="D38" s="64"/>
      <c r="E38" s="93"/>
      <c r="F38" s="68"/>
    </row>
    <row r="39" spans="2:6" s="136" customFormat="1" ht="15.75" x14ac:dyDescent="0.3">
      <c r="B39" s="173" t="s">
        <v>81</v>
      </c>
      <c r="C39" s="174">
        <v>10657</v>
      </c>
      <c r="D39" s="140"/>
      <c r="E39" s="145"/>
      <c r="F39" s="143"/>
    </row>
    <row r="40" spans="2:6" ht="15.75" x14ac:dyDescent="0.3">
      <c r="B40" s="79" t="s">
        <v>4</v>
      </c>
      <c r="C40" s="114"/>
      <c r="D40" s="64"/>
      <c r="E40" s="68"/>
      <c r="F40" s="68"/>
    </row>
    <row r="41" spans="2:6" ht="15.75" x14ac:dyDescent="0.3">
      <c r="B41" s="82" t="s">
        <v>6</v>
      </c>
      <c r="C41" s="115"/>
      <c r="D41" s="64"/>
      <c r="E41" s="70"/>
      <c r="F41" s="68"/>
    </row>
    <row r="42" spans="2:6" ht="15.75" x14ac:dyDescent="0.3">
      <c r="B42" s="82" t="s">
        <v>7</v>
      </c>
      <c r="C42" s="115"/>
      <c r="D42" s="64"/>
      <c r="E42" s="70"/>
      <c r="F42" s="68"/>
    </row>
    <row r="43" spans="2:6" ht="16.5" thickBot="1" x14ac:dyDescent="0.35">
      <c r="B43" s="82" t="s">
        <v>8</v>
      </c>
      <c r="C43" s="115"/>
      <c r="D43" s="64"/>
      <c r="E43" s="70"/>
      <c r="F43" s="86"/>
    </row>
    <row r="44" spans="2:6" ht="15.75" x14ac:dyDescent="0.3">
      <c r="B44" s="107" t="s">
        <v>9</v>
      </c>
      <c r="C44" s="108" t="s">
        <v>10</v>
      </c>
      <c r="D44" s="108" t="s">
        <v>11</v>
      </c>
      <c r="E44" s="108" t="s">
        <v>12</v>
      </c>
      <c r="F44" s="109" t="s">
        <v>13</v>
      </c>
    </row>
    <row r="45" spans="2:6" s="136" customFormat="1" ht="15.75" x14ac:dyDescent="0.3">
      <c r="B45" s="161">
        <v>555012</v>
      </c>
      <c r="C45" s="161" t="s">
        <v>159</v>
      </c>
      <c r="D45" s="161">
        <v>2</v>
      </c>
      <c r="E45" s="186">
        <v>2263000</v>
      </c>
      <c r="F45" s="186">
        <f>E45*D45</f>
        <v>4526000</v>
      </c>
    </row>
    <row r="46" spans="2:6" s="136" customFormat="1" ht="15.75" x14ac:dyDescent="0.3">
      <c r="B46" s="161">
        <v>272061</v>
      </c>
      <c r="C46" s="161" t="s">
        <v>160</v>
      </c>
      <c r="D46" s="161">
        <v>10</v>
      </c>
      <c r="E46" s="186">
        <v>237000</v>
      </c>
      <c r="F46" s="186">
        <f>E46*D46</f>
        <v>2370000</v>
      </c>
    </row>
    <row r="47" spans="2:6" s="136" customFormat="1" ht="15.75" x14ac:dyDescent="0.3">
      <c r="B47" s="161">
        <v>28325</v>
      </c>
      <c r="C47" s="161" t="s">
        <v>161</v>
      </c>
      <c r="D47" s="161">
        <v>2</v>
      </c>
      <c r="E47" s="186">
        <v>149000</v>
      </c>
      <c r="F47" s="186">
        <f>E47*D47</f>
        <v>298000</v>
      </c>
    </row>
    <row r="48" spans="2:6" s="136" customFormat="1" ht="15.75" x14ac:dyDescent="0.3">
      <c r="B48" s="161">
        <v>553858</v>
      </c>
      <c r="C48" s="161" t="s">
        <v>162</v>
      </c>
      <c r="D48" s="161">
        <v>2</v>
      </c>
      <c r="E48" s="186">
        <v>1</v>
      </c>
      <c r="F48" s="186"/>
    </row>
    <row r="49" spans="2:6" ht="15.75" x14ac:dyDescent="0.3">
      <c r="B49" s="19">
        <v>554012</v>
      </c>
      <c r="C49" s="161" t="s">
        <v>163</v>
      </c>
      <c r="D49" s="161">
        <v>2</v>
      </c>
      <c r="E49" s="186">
        <v>1</v>
      </c>
      <c r="F49" s="186"/>
    </row>
    <row r="50" spans="2:6" ht="15.75" x14ac:dyDescent="0.3">
      <c r="B50" s="96">
        <v>283661</v>
      </c>
      <c r="C50" s="161" t="s">
        <v>164</v>
      </c>
      <c r="D50" s="161">
        <v>1</v>
      </c>
      <c r="E50" s="104">
        <v>1</v>
      </c>
      <c r="F50" s="186"/>
    </row>
    <row r="51" spans="2:6" s="136" customFormat="1" ht="15.75" x14ac:dyDescent="0.3">
      <c r="B51" s="167"/>
      <c r="C51" s="161"/>
      <c r="D51" s="161"/>
      <c r="E51" s="104"/>
      <c r="F51" s="104"/>
    </row>
    <row r="52" spans="2:6" ht="15.75" x14ac:dyDescent="0.3">
      <c r="B52" s="71"/>
      <c r="C52" s="110"/>
      <c r="D52" s="116"/>
      <c r="E52" s="111" t="s">
        <v>14</v>
      </c>
      <c r="F52" s="74">
        <f>SUM(F45:F51)</f>
        <v>7194000</v>
      </c>
    </row>
    <row r="54" spans="2:6" ht="15.75" thickBot="1" x14ac:dyDescent="0.3"/>
    <row r="55" spans="2:6" ht="15.75" thickBot="1" x14ac:dyDescent="0.3">
      <c r="B55" s="75"/>
      <c r="C55" s="76" t="s">
        <v>85</v>
      </c>
      <c r="D55" s="61"/>
      <c r="E55" s="62"/>
      <c r="F55" s="63"/>
    </row>
    <row r="56" spans="2:6" ht="15.75" x14ac:dyDescent="0.3">
      <c r="B56" s="77" t="s">
        <v>0</v>
      </c>
      <c r="C56" s="112" t="s">
        <v>168</v>
      </c>
      <c r="D56" s="64"/>
      <c r="E56" s="65" t="s">
        <v>22</v>
      </c>
      <c r="F56" s="66"/>
    </row>
    <row r="57" spans="2:6" ht="15.75" x14ac:dyDescent="0.3">
      <c r="B57" s="79" t="s">
        <v>1</v>
      </c>
      <c r="C57" s="113" t="s">
        <v>169</v>
      </c>
      <c r="D57" s="67"/>
      <c r="E57" s="85"/>
      <c r="F57" s="68"/>
    </row>
    <row r="58" spans="2:6" ht="16.5" x14ac:dyDescent="0.3">
      <c r="B58" s="79" t="s">
        <v>2</v>
      </c>
      <c r="C58" s="114"/>
      <c r="D58" s="69"/>
      <c r="E58" s="97">
        <v>42118</v>
      </c>
      <c r="F58" s="68"/>
    </row>
    <row r="59" spans="2:6" ht="15.75" x14ac:dyDescent="0.3">
      <c r="B59" s="79" t="s">
        <v>3</v>
      </c>
      <c r="C59" s="114"/>
      <c r="D59" s="64"/>
      <c r="E59" s="93" t="s">
        <v>170</v>
      </c>
      <c r="F59" s="68"/>
    </row>
    <row r="60" spans="2:6" s="136" customFormat="1" ht="15.75" x14ac:dyDescent="0.3">
      <c r="B60" s="173" t="s">
        <v>81</v>
      </c>
      <c r="C60" s="174"/>
      <c r="D60" s="140"/>
      <c r="E60" s="145"/>
      <c r="F60" s="143"/>
    </row>
    <row r="61" spans="2:6" ht="15.75" x14ac:dyDescent="0.3">
      <c r="B61" s="79" t="s">
        <v>4</v>
      </c>
      <c r="C61" s="114">
        <v>4520131047</v>
      </c>
      <c r="D61" s="64"/>
      <c r="E61" s="68"/>
      <c r="F61" s="68"/>
    </row>
    <row r="62" spans="2:6" ht="15.75" x14ac:dyDescent="0.3">
      <c r="B62" s="82" t="s">
        <v>6</v>
      </c>
      <c r="C62" s="115"/>
      <c r="D62" s="64"/>
      <c r="E62" s="70"/>
      <c r="F62" s="68"/>
    </row>
    <row r="63" spans="2:6" ht="15.75" x14ac:dyDescent="0.3">
      <c r="B63" s="82" t="s">
        <v>7</v>
      </c>
      <c r="C63" s="115"/>
      <c r="D63" s="64"/>
      <c r="E63" s="70"/>
      <c r="F63" s="68"/>
    </row>
    <row r="64" spans="2:6" ht="16.5" thickBot="1" x14ac:dyDescent="0.35">
      <c r="B64" s="82" t="s">
        <v>8</v>
      </c>
      <c r="C64" s="115"/>
      <c r="D64" s="64"/>
      <c r="E64" s="70"/>
      <c r="F64" s="86"/>
    </row>
    <row r="65" spans="2:6" ht="16.5" thickBot="1" x14ac:dyDescent="0.35">
      <c r="B65" s="94" t="s">
        <v>9</v>
      </c>
      <c r="C65" s="117" t="s">
        <v>10</v>
      </c>
      <c r="D65" s="117" t="s">
        <v>11</v>
      </c>
      <c r="E65" s="117" t="s">
        <v>12</v>
      </c>
      <c r="F65" s="95" t="s">
        <v>13</v>
      </c>
    </row>
    <row r="66" spans="2:6" x14ac:dyDescent="0.25">
      <c r="B66" s="102"/>
      <c r="C66" s="102"/>
      <c r="D66" s="102"/>
      <c r="E66" s="132"/>
      <c r="F66" s="133"/>
    </row>
    <row r="67" spans="2:6" x14ac:dyDescent="0.25">
      <c r="B67" s="96" t="s">
        <v>172</v>
      </c>
      <c r="C67" s="116" t="s">
        <v>171</v>
      </c>
      <c r="D67" s="116">
        <v>1</v>
      </c>
      <c r="E67" s="104">
        <v>1588280</v>
      </c>
      <c r="F67" s="104">
        <f>E67*D67</f>
        <v>1588280</v>
      </c>
    </row>
    <row r="68" spans="2:6" ht="15.75" x14ac:dyDescent="0.3">
      <c r="B68" s="71"/>
      <c r="C68" s="110"/>
      <c r="D68" s="116"/>
      <c r="E68" s="111" t="s">
        <v>14</v>
      </c>
      <c r="F68" s="74">
        <f>SUM(F66:F67)</f>
        <v>1588280</v>
      </c>
    </row>
    <row r="70" spans="2:6" ht="15.75" thickBot="1" x14ac:dyDescent="0.3"/>
    <row r="71" spans="2:6" ht="15.75" thickBot="1" x14ac:dyDescent="0.3">
      <c r="B71" s="75"/>
      <c r="C71" s="76" t="s">
        <v>86</v>
      </c>
      <c r="D71" s="61"/>
      <c r="E71" s="62"/>
      <c r="F71" s="63"/>
    </row>
    <row r="72" spans="2:6" ht="15.75" x14ac:dyDescent="0.3">
      <c r="B72" s="77" t="s">
        <v>0</v>
      </c>
      <c r="C72" s="112" t="s">
        <v>173</v>
      </c>
      <c r="D72" s="64"/>
      <c r="E72" s="65" t="s">
        <v>22</v>
      </c>
      <c r="F72" s="66"/>
    </row>
    <row r="73" spans="2:6" ht="15.75" x14ac:dyDescent="0.3">
      <c r="B73" s="79" t="s">
        <v>1</v>
      </c>
      <c r="C73" s="113" t="s">
        <v>174</v>
      </c>
      <c r="D73" s="67"/>
      <c r="E73" s="85"/>
      <c r="F73" s="68"/>
    </row>
    <row r="74" spans="2:6" ht="16.5" x14ac:dyDescent="0.3">
      <c r="B74" s="79" t="s">
        <v>2</v>
      </c>
      <c r="C74" s="114">
        <v>137070</v>
      </c>
      <c r="D74" s="69"/>
      <c r="E74" s="97"/>
      <c r="F74" s="68"/>
    </row>
    <row r="75" spans="2:6" ht="15.75" x14ac:dyDescent="0.3">
      <c r="B75" s="79" t="s">
        <v>3</v>
      </c>
      <c r="C75" s="114"/>
      <c r="D75" s="64"/>
      <c r="E75" s="93" t="s">
        <v>183</v>
      </c>
      <c r="F75" s="68"/>
    </row>
    <row r="76" spans="2:6" s="136" customFormat="1" ht="15.75" x14ac:dyDescent="0.3">
      <c r="B76" s="173" t="s">
        <v>81</v>
      </c>
      <c r="C76" s="174"/>
      <c r="D76" s="140"/>
      <c r="E76" s="145"/>
      <c r="F76" s="143"/>
    </row>
    <row r="77" spans="2:6" ht="15.75" x14ac:dyDescent="0.3">
      <c r="B77" s="79" t="s">
        <v>4</v>
      </c>
      <c r="C77" s="114"/>
      <c r="D77" s="64"/>
      <c r="E77" s="68"/>
      <c r="F77" s="68"/>
    </row>
    <row r="78" spans="2:6" ht="15.75" x14ac:dyDescent="0.3">
      <c r="B78" s="82" t="s">
        <v>6</v>
      </c>
      <c r="C78" s="115"/>
      <c r="D78" s="64"/>
      <c r="E78" s="70"/>
      <c r="F78" s="68"/>
    </row>
    <row r="79" spans="2:6" ht="15.75" x14ac:dyDescent="0.3">
      <c r="B79" s="82" t="s">
        <v>7</v>
      </c>
      <c r="C79" s="115"/>
      <c r="D79" s="64"/>
      <c r="E79" s="70"/>
      <c r="F79" s="68"/>
    </row>
    <row r="80" spans="2:6" ht="16.5" thickBot="1" x14ac:dyDescent="0.35">
      <c r="B80" s="82" t="s">
        <v>8</v>
      </c>
      <c r="C80" s="115"/>
      <c r="D80" s="64"/>
      <c r="E80" s="70"/>
      <c r="F80" s="86"/>
    </row>
    <row r="81" spans="2:6" ht="16.5" thickBot="1" x14ac:dyDescent="0.35">
      <c r="B81" s="94" t="s">
        <v>9</v>
      </c>
      <c r="C81" s="117" t="s">
        <v>10</v>
      </c>
      <c r="D81" s="117" t="s">
        <v>11</v>
      </c>
      <c r="E81" s="117" t="s">
        <v>12</v>
      </c>
      <c r="F81" s="95" t="s">
        <v>13</v>
      </c>
    </row>
    <row r="82" spans="2:6" x14ac:dyDescent="0.25">
      <c r="B82" s="102"/>
      <c r="C82" s="102"/>
      <c r="D82" s="102"/>
      <c r="E82" s="132"/>
      <c r="F82" s="133"/>
    </row>
    <row r="83" spans="2:6" x14ac:dyDescent="0.25">
      <c r="B83" s="96" t="s">
        <v>176</v>
      </c>
      <c r="C83" s="116" t="s">
        <v>175</v>
      </c>
      <c r="D83" s="116">
        <v>1</v>
      </c>
      <c r="E83" s="104">
        <v>2026000</v>
      </c>
      <c r="F83" s="104">
        <f>E83*D83</f>
        <v>2026000</v>
      </c>
    </row>
    <row r="84" spans="2:6" ht="15.75" x14ac:dyDescent="0.3">
      <c r="B84" s="71"/>
      <c r="C84" s="110"/>
      <c r="D84" s="116"/>
      <c r="E84" s="111" t="s">
        <v>14</v>
      </c>
      <c r="F84" s="74">
        <f>SUM(F82:F83)</f>
        <v>2026000</v>
      </c>
    </row>
    <row r="87" spans="2:6" x14ac:dyDescent="0.25">
      <c r="E87" s="92" t="s">
        <v>76</v>
      </c>
      <c r="F87" s="55">
        <f>F31+F15+F52+F68+F84</f>
        <v>11067240</v>
      </c>
    </row>
  </sheetData>
  <pageMargins left="0.7" right="0.7" top="0.75" bottom="0.75" header="0.3" footer="0.3"/>
  <pageSetup paperSize="9" scale="5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B24" sqref="B24"/>
    </sheetView>
  </sheetViews>
  <sheetFormatPr baseColWidth="10" defaultRowHeight="15" x14ac:dyDescent="0.25"/>
  <cols>
    <col min="2" max="2" width="31.140625" customWidth="1"/>
    <col min="3" max="3" width="35.7109375" customWidth="1"/>
  </cols>
  <sheetData>
    <row r="2" spans="2:6" ht="15.75" thickBot="1" x14ac:dyDescent="0.3"/>
    <row r="3" spans="2:6" ht="15.75" thickBot="1" x14ac:dyDescent="0.3">
      <c r="B3" s="146"/>
      <c r="C3" s="147" t="s">
        <v>177</v>
      </c>
      <c r="D3" s="137"/>
      <c r="E3" s="138"/>
      <c r="F3" s="139"/>
    </row>
    <row r="4" spans="2:6" ht="15.75" x14ac:dyDescent="0.3">
      <c r="B4" s="148" t="s">
        <v>0</v>
      </c>
      <c r="C4" s="149" t="s">
        <v>178</v>
      </c>
      <c r="D4" s="140"/>
      <c r="E4" s="160" t="s">
        <v>22</v>
      </c>
      <c r="F4" s="141"/>
    </row>
    <row r="5" spans="2:6" ht="15.75" x14ac:dyDescent="0.3">
      <c r="B5" s="150" t="s">
        <v>1</v>
      </c>
      <c r="C5" s="151" t="s">
        <v>179</v>
      </c>
      <c r="D5" s="142"/>
      <c r="E5" s="156"/>
      <c r="F5" s="143"/>
    </row>
    <row r="6" spans="2:6" ht="16.5" x14ac:dyDescent="0.3">
      <c r="B6" s="150" t="s">
        <v>2</v>
      </c>
      <c r="C6" s="152">
        <v>138591</v>
      </c>
      <c r="D6" s="144"/>
      <c r="E6" s="159"/>
      <c r="F6" s="143"/>
    </row>
    <row r="7" spans="2:6" ht="15.75" x14ac:dyDescent="0.3">
      <c r="B7" s="150" t="s">
        <v>3</v>
      </c>
      <c r="C7" s="152"/>
      <c r="D7" s="140"/>
      <c r="E7" s="166"/>
      <c r="F7" s="143"/>
    </row>
    <row r="8" spans="2:6" ht="15.75" x14ac:dyDescent="0.3">
      <c r="B8" s="173" t="s">
        <v>81</v>
      </c>
      <c r="C8" s="174">
        <v>10934</v>
      </c>
      <c r="D8" s="140"/>
      <c r="E8" s="145"/>
      <c r="F8" s="143"/>
    </row>
    <row r="9" spans="2:6" ht="15.75" x14ac:dyDescent="0.3">
      <c r="B9" s="150" t="s">
        <v>4</v>
      </c>
      <c r="C9" s="152" t="s">
        <v>180</v>
      </c>
      <c r="D9" s="140"/>
      <c r="E9" s="143"/>
      <c r="F9" s="143"/>
    </row>
    <row r="10" spans="2:6" ht="15.75" x14ac:dyDescent="0.3">
      <c r="B10" s="153" t="s">
        <v>6</v>
      </c>
      <c r="C10" s="154"/>
      <c r="D10" s="140"/>
      <c r="E10" s="145"/>
      <c r="F10" s="143"/>
    </row>
    <row r="11" spans="2:6" ht="15.75" x14ac:dyDescent="0.3">
      <c r="B11" s="153" t="s">
        <v>7</v>
      </c>
      <c r="C11" s="154"/>
      <c r="D11" s="140"/>
      <c r="E11" s="145"/>
      <c r="F11" s="143"/>
    </row>
    <row r="12" spans="2:6" ht="16.5" thickBot="1" x14ac:dyDescent="0.35">
      <c r="B12" s="153" t="s">
        <v>8</v>
      </c>
      <c r="C12" s="154"/>
      <c r="D12" s="140"/>
      <c r="E12" s="145"/>
      <c r="F12" s="165"/>
    </row>
    <row r="13" spans="2:6" ht="16.5" thickBot="1" x14ac:dyDescent="0.35">
      <c r="B13" s="94" t="s">
        <v>9</v>
      </c>
      <c r="C13" s="117" t="s">
        <v>10</v>
      </c>
      <c r="D13" s="117" t="s">
        <v>11</v>
      </c>
      <c r="E13" s="117" t="s">
        <v>12</v>
      </c>
      <c r="F13" s="95" t="s">
        <v>13</v>
      </c>
    </row>
    <row r="14" spans="2:6" x14ac:dyDescent="0.25">
      <c r="B14" s="157"/>
      <c r="C14" s="157"/>
      <c r="D14" s="157"/>
      <c r="E14" s="168"/>
      <c r="F14" s="169"/>
    </row>
    <row r="15" spans="2:6" x14ac:dyDescent="0.25">
      <c r="B15" s="167">
        <v>111110000</v>
      </c>
      <c r="C15" s="155" t="s">
        <v>181</v>
      </c>
      <c r="D15" s="155">
        <v>1</v>
      </c>
      <c r="E15" s="104">
        <v>1200000</v>
      </c>
      <c r="F15" s="104">
        <f>E15*D15</f>
        <v>1200000</v>
      </c>
    </row>
    <row r="16" spans="2:6" ht="15.75" x14ac:dyDescent="0.3">
      <c r="B16" s="161"/>
      <c r="C16" s="162"/>
      <c r="D16" s="155"/>
      <c r="E16" s="163" t="s">
        <v>14</v>
      </c>
      <c r="F16" s="164">
        <f>SUM(F14:F15)</f>
        <v>1200000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tabSelected="1" workbookViewId="0">
      <selection activeCell="I21" sqref="I21"/>
    </sheetView>
  </sheetViews>
  <sheetFormatPr baseColWidth="10" defaultRowHeight="15" x14ac:dyDescent="0.25"/>
  <cols>
    <col min="3" max="3" width="47.7109375" customWidth="1"/>
    <col min="4" max="4" width="16.85546875" customWidth="1"/>
    <col min="5" max="5" width="17.85546875" customWidth="1"/>
    <col min="6" max="6" width="13.140625" bestFit="1" customWidth="1"/>
  </cols>
  <sheetData>
    <row r="3" spans="2:6" x14ac:dyDescent="0.25">
      <c r="C3" s="183" t="s">
        <v>87</v>
      </c>
      <c r="D3" s="183" t="s">
        <v>88</v>
      </c>
      <c r="E3" s="183" t="s">
        <v>89</v>
      </c>
    </row>
    <row r="4" spans="2:6" x14ac:dyDescent="0.25">
      <c r="B4" s="134">
        <v>1</v>
      </c>
      <c r="C4" s="135" t="s">
        <v>33</v>
      </c>
      <c r="D4" s="187">
        <v>400000</v>
      </c>
      <c r="E4" s="172">
        <v>9302</v>
      </c>
    </row>
    <row r="5" spans="2:6" x14ac:dyDescent="0.25">
      <c r="B5" s="134">
        <v>2</v>
      </c>
      <c r="C5" s="135" t="s">
        <v>18</v>
      </c>
      <c r="D5" s="187">
        <v>254490</v>
      </c>
      <c r="E5" s="172">
        <v>9368</v>
      </c>
    </row>
    <row r="6" spans="2:6" x14ac:dyDescent="0.25">
      <c r="B6" s="134">
        <v>3</v>
      </c>
      <c r="C6" s="135" t="s">
        <v>18</v>
      </c>
      <c r="D6" s="187">
        <v>255500</v>
      </c>
      <c r="E6" s="172">
        <v>9364</v>
      </c>
    </row>
    <row r="7" spans="2:6" x14ac:dyDescent="0.25">
      <c r="B7" s="134">
        <v>4</v>
      </c>
      <c r="C7" s="129" t="s">
        <v>117</v>
      </c>
      <c r="D7" s="188">
        <v>2962416</v>
      </c>
      <c r="E7" s="172">
        <v>10103</v>
      </c>
    </row>
    <row r="8" spans="2:6" x14ac:dyDescent="0.25">
      <c r="B8" s="134">
        <v>5</v>
      </c>
      <c r="C8" s="129" t="s">
        <v>115</v>
      </c>
      <c r="D8" s="188">
        <v>250000</v>
      </c>
      <c r="E8" s="131">
        <v>9368</v>
      </c>
    </row>
    <row r="9" spans="2:6" x14ac:dyDescent="0.25">
      <c r="B9" s="134">
        <v>6</v>
      </c>
      <c r="C9" s="129" t="s">
        <v>105</v>
      </c>
      <c r="D9" s="188">
        <v>260000</v>
      </c>
      <c r="E9" s="131">
        <v>9026</v>
      </c>
    </row>
    <row r="10" spans="2:6" x14ac:dyDescent="0.25">
      <c r="B10" s="134">
        <v>7</v>
      </c>
      <c r="C10" s="129" t="s">
        <v>108</v>
      </c>
      <c r="D10" s="188">
        <v>1096400</v>
      </c>
      <c r="E10" s="131">
        <v>10278</v>
      </c>
      <c r="F10" s="136"/>
    </row>
    <row r="11" spans="2:6" x14ac:dyDescent="0.25">
      <c r="B11" s="134">
        <v>8</v>
      </c>
      <c r="C11" s="129" t="s">
        <v>110</v>
      </c>
      <c r="D11" s="188">
        <v>300000</v>
      </c>
      <c r="E11" s="131">
        <v>9365</v>
      </c>
    </row>
    <row r="12" spans="2:6" x14ac:dyDescent="0.25">
      <c r="B12" s="134">
        <v>9</v>
      </c>
      <c r="C12" s="129" t="s">
        <v>112</v>
      </c>
      <c r="D12" s="188">
        <v>970000</v>
      </c>
      <c r="E12" s="131" t="s">
        <v>184</v>
      </c>
      <c r="F12" s="136" t="s">
        <v>185</v>
      </c>
    </row>
    <row r="13" spans="2:6" x14ac:dyDescent="0.25">
      <c r="B13" s="134">
        <v>10</v>
      </c>
      <c r="C13" s="129" t="s">
        <v>33</v>
      </c>
      <c r="D13" s="188">
        <v>462396</v>
      </c>
      <c r="E13" s="131">
        <v>10280</v>
      </c>
      <c r="F13" s="136"/>
    </row>
    <row r="14" spans="2:6" s="136" customFormat="1" x14ac:dyDescent="0.25">
      <c r="B14" s="134">
        <v>14</v>
      </c>
      <c r="C14" s="129" t="s">
        <v>33</v>
      </c>
      <c r="D14" s="188">
        <v>530000</v>
      </c>
      <c r="E14" s="131">
        <v>9935</v>
      </c>
    </row>
    <row r="15" spans="2:6" s="136" customFormat="1" x14ac:dyDescent="0.25">
      <c r="B15" s="134">
        <v>15</v>
      </c>
      <c r="C15" s="129" t="s">
        <v>142</v>
      </c>
      <c r="D15" s="188">
        <v>318917</v>
      </c>
      <c r="E15" s="131">
        <v>10281</v>
      </c>
    </row>
    <row r="16" spans="2:6" s="136" customFormat="1" x14ac:dyDescent="0.25">
      <c r="B16" s="134">
        <v>16</v>
      </c>
      <c r="C16" s="129" t="s">
        <v>149</v>
      </c>
      <c r="D16" s="188">
        <v>160000</v>
      </c>
      <c r="E16" s="131">
        <v>10282</v>
      </c>
    </row>
    <row r="17" spans="2:6" s="136" customFormat="1" x14ac:dyDescent="0.25">
      <c r="B17" s="134">
        <v>17</v>
      </c>
      <c r="C17" s="129" t="s">
        <v>152</v>
      </c>
      <c r="D17" s="188">
        <v>98960</v>
      </c>
      <c r="E17" s="131">
        <v>10283</v>
      </c>
    </row>
    <row r="18" spans="2:6" s="136" customFormat="1" x14ac:dyDescent="0.25">
      <c r="B18" s="134">
        <v>18</v>
      </c>
      <c r="C18" s="129" t="s">
        <v>157</v>
      </c>
      <c r="D18" s="189">
        <v>7194000</v>
      </c>
      <c r="E18" s="192">
        <v>10121</v>
      </c>
      <c r="F18" s="171" t="s">
        <v>155</v>
      </c>
    </row>
    <row r="19" spans="2:6" s="136" customFormat="1" x14ac:dyDescent="0.25">
      <c r="B19" s="134">
        <v>19</v>
      </c>
      <c r="C19" s="129" t="s">
        <v>156</v>
      </c>
      <c r="D19" s="189">
        <v>1588280</v>
      </c>
      <c r="E19" s="192">
        <v>9826</v>
      </c>
      <c r="F19" s="171" t="s">
        <v>155</v>
      </c>
    </row>
    <row r="20" spans="2:6" s="136" customFormat="1" x14ac:dyDescent="0.25">
      <c r="B20" s="134">
        <v>20</v>
      </c>
      <c r="C20" s="129" t="s">
        <v>166</v>
      </c>
      <c r="D20" s="191">
        <v>2026000</v>
      </c>
      <c r="E20" s="131">
        <v>9437</v>
      </c>
    </row>
    <row r="21" spans="2:6" s="136" customFormat="1" x14ac:dyDescent="0.25">
      <c r="B21" s="134">
        <v>21</v>
      </c>
      <c r="C21" s="129" t="s">
        <v>167</v>
      </c>
      <c r="D21" s="191">
        <v>1200000</v>
      </c>
      <c r="E21" s="172">
        <v>10307</v>
      </c>
    </row>
    <row r="22" spans="2:6" ht="15.75" x14ac:dyDescent="0.25">
      <c r="C22" s="130" t="s">
        <v>80</v>
      </c>
      <c r="D22" s="190">
        <f>SUM(D4:D21)</f>
        <v>20327359</v>
      </c>
      <c r="E22" s="129"/>
    </row>
  </sheetData>
  <pageMargins left="0.31496062992125984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7"/>
  <sheetViews>
    <sheetView workbookViewId="0">
      <selection activeCell="B10" sqref="B10"/>
    </sheetView>
  </sheetViews>
  <sheetFormatPr baseColWidth="10" defaultRowHeight="15" x14ac:dyDescent="0.25"/>
  <cols>
    <col min="2" max="2" width="23.28515625" customWidth="1"/>
    <col min="3" max="3" width="32.28515625" customWidth="1"/>
  </cols>
  <sheetData>
    <row r="4" spans="2:3" ht="18.75" x14ac:dyDescent="0.3">
      <c r="B4" s="177" t="s">
        <v>94</v>
      </c>
    </row>
    <row r="6" spans="2:3" x14ac:dyDescent="0.25">
      <c r="B6" s="176">
        <v>9910000003</v>
      </c>
      <c r="C6" s="129" t="s">
        <v>95</v>
      </c>
    </row>
    <row r="7" spans="2:3" x14ac:dyDescent="0.25">
      <c r="B7" s="176" t="s">
        <v>100</v>
      </c>
      <c r="C7" s="129" t="s">
        <v>96</v>
      </c>
    </row>
    <row r="8" spans="2:3" x14ac:dyDescent="0.25">
      <c r="B8" s="176">
        <v>3200000000</v>
      </c>
      <c r="C8" s="129" t="s">
        <v>97</v>
      </c>
    </row>
    <row r="9" spans="2:3" x14ac:dyDescent="0.25">
      <c r="B9" s="176">
        <v>11112222</v>
      </c>
      <c r="C9" s="129" t="s">
        <v>98</v>
      </c>
    </row>
    <row r="10" spans="2:3" x14ac:dyDescent="0.25">
      <c r="B10" s="176">
        <v>111110000</v>
      </c>
      <c r="C10" s="129" t="s">
        <v>99</v>
      </c>
    </row>
    <row r="11" spans="2:3" x14ac:dyDescent="0.25">
      <c r="B11" s="175"/>
    </row>
    <row r="12" spans="2:3" x14ac:dyDescent="0.25">
      <c r="B12" s="175"/>
    </row>
    <row r="13" spans="2:3" x14ac:dyDescent="0.25">
      <c r="B13" s="175"/>
    </row>
    <row r="14" spans="2:3" x14ac:dyDescent="0.25">
      <c r="B14" s="175"/>
    </row>
    <row r="15" spans="2:3" x14ac:dyDescent="0.25">
      <c r="B15" s="175"/>
    </row>
    <row r="16" spans="2:3" x14ac:dyDescent="0.25">
      <c r="B16" s="175"/>
    </row>
    <row r="17" spans="2:2" x14ac:dyDescent="0.25">
      <c r="B17" s="17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746.410</vt:lpstr>
      <vt:lpstr>17.962.700</vt:lpstr>
      <vt:lpstr>4.122.406</vt:lpstr>
      <vt:lpstr>3.088.796</vt:lpstr>
      <vt:lpstr>848.917</vt:lpstr>
      <vt:lpstr>11.067.240</vt:lpstr>
      <vt:lpstr>1.200.000</vt:lpstr>
      <vt:lpstr>REGISTRO FACTURACION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2015-05-19T17:24:48Z</dcterms:modified>
</cp:coreProperties>
</file>