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320" windowHeight="7305" firstSheet="2" activeTab="7"/>
  </bookViews>
  <sheets>
    <sheet name="746.410" sheetId="4" state="hidden" r:id="rId1"/>
    <sheet name="17.962.700" sheetId="5" state="hidden" r:id="rId2"/>
    <sheet name="1.565.010" sheetId="7" r:id="rId3"/>
    <sheet name="4.205.216" sheetId="8" r:id="rId4"/>
    <sheet name="2.904.003" sheetId="9" r:id="rId5"/>
    <sheet name="518.740" sheetId="12" r:id="rId6"/>
    <sheet name="924.771" sheetId="13" r:id="rId7"/>
    <sheet name="REGISTRO" sheetId="14" r:id="rId8"/>
  </sheets>
  <definedNames>
    <definedName name="_xlnm._FilterDatabase" localSheetId="7" hidden="1">REGISTRO!$C$3:$E$35</definedName>
  </definedNames>
  <calcPr calcId="144525"/>
</workbook>
</file>

<file path=xl/calcChain.xml><?xml version="1.0" encoding="utf-8"?>
<calcChain xmlns="http://schemas.openxmlformats.org/spreadsheetml/2006/main">
  <c r="D35" i="14" l="1"/>
  <c r="F87" i="13" l="1"/>
  <c r="F88" i="13" s="1"/>
  <c r="F78" i="12" l="1"/>
  <c r="F44" i="13"/>
  <c r="F45" i="13" s="1"/>
  <c r="F74" i="12" l="1"/>
  <c r="F75" i="12"/>
  <c r="F29" i="13" l="1"/>
  <c r="F30" i="13" s="1"/>
  <c r="F14" i="13"/>
  <c r="F15" i="13" s="1"/>
  <c r="F59" i="12"/>
  <c r="F60" i="12" s="1"/>
  <c r="F44" i="12"/>
  <c r="F45" i="12" s="1"/>
  <c r="F29" i="12"/>
  <c r="F30" i="12" s="1"/>
  <c r="F14" i="12"/>
  <c r="F15" i="12" s="1"/>
  <c r="F91" i="13" l="1"/>
  <c r="F84" i="7"/>
  <c r="F49" i="9" l="1"/>
  <c r="F43" i="9"/>
  <c r="F44" i="9"/>
  <c r="F45" i="9"/>
  <c r="F47" i="9"/>
  <c r="F46" i="9"/>
  <c r="F30" i="9"/>
  <c r="F28" i="9"/>
  <c r="F14" i="8" l="1"/>
  <c r="F64" i="7"/>
  <c r="F66" i="7" s="1"/>
  <c r="F80" i="7" l="1"/>
  <c r="F81" i="7" s="1"/>
  <c r="F78" i="9" l="1"/>
  <c r="F77" i="9"/>
  <c r="F63" i="9"/>
  <c r="F64" i="9" s="1"/>
  <c r="F48" i="9"/>
  <c r="F29" i="9"/>
  <c r="F14" i="9"/>
  <c r="F15" i="9" s="1"/>
  <c r="F76" i="8"/>
  <c r="F75" i="8"/>
  <c r="F74" i="8"/>
  <c r="F73" i="8"/>
  <c r="F59" i="8"/>
  <c r="F60" i="8" s="1"/>
  <c r="F44" i="8"/>
  <c r="F45" i="8" s="1"/>
  <c r="F29" i="8"/>
  <c r="F30" i="8" s="1"/>
  <c r="F15" i="8"/>
  <c r="F48" i="7"/>
  <c r="F49" i="7" s="1"/>
  <c r="F32" i="7"/>
  <c r="F33" i="7" s="1"/>
  <c r="F16" i="7"/>
  <c r="F17" i="7" s="1"/>
  <c r="F90" i="5"/>
  <c r="F87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54" i="5"/>
  <c r="F52" i="5"/>
  <c r="F51" i="5"/>
  <c r="F50" i="5"/>
  <c r="F49" i="5"/>
  <c r="F48" i="5"/>
  <c r="F33" i="5"/>
  <c r="F17" i="5"/>
  <c r="F16" i="5"/>
  <c r="F15" i="5"/>
  <c r="F53" i="4"/>
  <c r="F49" i="4"/>
  <c r="F48" i="4"/>
  <c r="F33" i="4"/>
  <c r="F32" i="4"/>
  <c r="F17" i="4"/>
  <c r="F16" i="4"/>
  <c r="F79" i="9" l="1"/>
  <c r="F77" i="8"/>
  <c r="F80" i="8" s="1"/>
  <c r="F82" i="9"/>
</calcChain>
</file>

<file path=xl/sharedStrings.xml><?xml version="1.0" encoding="utf-8"?>
<sst xmlns="http://schemas.openxmlformats.org/spreadsheetml/2006/main" count="798" uniqueCount="212">
  <si>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</si>
  <si>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</si>
  <si>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</si>
  <si>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</si>
  <si>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</si>
  <si>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</si>
  <si>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</si>
  <si>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</si>
  <si>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</si>
  <si>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</si>
  <si>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</si>
  <si>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</si>
  <si>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</si>
  <si>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</si>
  <si>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</si>
  <si>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</si>
  <si>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TOTAL:</t>
  </si>
  <si>
    <t>96.898.980-4</t>
  </si>
  <si>
    <t>Clínica Vespucio</t>
  </si>
  <si>
    <t>Facturación 2</t>
  </si>
  <si>
    <t>Presupuesto Técnico Nº7064</t>
  </si>
  <si>
    <t xml:space="preserve">Mantencion Completa </t>
  </si>
  <si>
    <t xml:space="preserve"> </t>
  </si>
  <si>
    <t>DESPACHADO</t>
  </si>
  <si>
    <t xml:space="preserve">Hospital Parroquial San Bernardo </t>
  </si>
  <si>
    <t>Facturación 6</t>
  </si>
  <si>
    <t>Facturación 7</t>
  </si>
  <si>
    <t>82.031.800-5</t>
  </si>
  <si>
    <t>Mant. Correctiva cama hillrom central</t>
  </si>
  <si>
    <t xml:space="preserve">Clinica Vespucio </t>
  </si>
  <si>
    <t>.</t>
  </si>
  <si>
    <t>Facturación 8</t>
  </si>
  <si>
    <t>78.040.520-1</t>
  </si>
  <si>
    <t>Clinica Avansalud</t>
  </si>
  <si>
    <t>Programacion Llamado Enfermera</t>
  </si>
  <si>
    <t>Reparacion Cama hill rom serie 1104-34A07-A</t>
  </si>
  <si>
    <t>Kit de baterias para equipo GL 5</t>
  </si>
  <si>
    <t>Mantencion Completa</t>
  </si>
  <si>
    <t>Facturación 9</t>
  </si>
  <si>
    <t>FACT. 110918</t>
  </si>
  <si>
    <t>FACT. 110322</t>
  </si>
  <si>
    <t>FACT. 973</t>
  </si>
  <si>
    <t>Facturación 10</t>
  </si>
  <si>
    <t xml:space="preserve">Clínica Tabancura </t>
  </si>
  <si>
    <t xml:space="preserve">Reparacion de lampara </t>
  </si>
  <si>
    <t>Facturación 11</t>
  </si>
  <si>
    <t>78.053.560-1</t>
  </si>
  <si>
    <t>61.606.200-K</t>
  </si>
  <si>
    <t>Servicio de Salud Antofagasta</t>
  </si>
  <si>
    <t>769-828-SE14</t>
  </si>
  <si>
    <t>GL5</t>
  </si>
  <si>
    <t xml:space="preserve">HAMACA </t>
  </si>
  <si>
    <t>HAMACA caja de 10 unid</t>
  </si>
  <si>
    <t>HANGER</t>
  </si>
  <si>
    <t xml:space="preserve">SOPORTE HAMACA DE CUELLO </t>
  </si>
  <si>
    <t>Fact Nº 236227</t>
  </si>
  <si>
    <t>Fact Nº Refacturar</t>
  </si>
  <si>
    <t>POR DESPACHAR</t>
  </si>
  <si>
    <t xml:space="preserve">Gobierno Regional de Tarapacá </t>
  </si>
  <si>
    <t>72.223.100-7</t>
  </si>
  <si>
    <t>768-399-SE14</t>
  </si>
  <si>
    <t>HAMACA</t>
  </si>
  <si>
    <t>BALANZA</t>
  </si>
  <si>
    <t>SOPORTE HAMACA DE CUELLO</t>
  </si>
  <si>
    <t>ADAPTADOR</t>
  </si>
  <si>
    <t>GH3</t>
  </si>
  <si>
    <t xml:space="preserve">HANGER ADULTO </t>
  </si>
  <si>
    <t>HANGER NIÑO</t>
  </si>
  <si>
    <t>TAPAS</t>
  </si>
  <si>
    <t>SWING KIT</t>
  </si>
  <si>
    <t>HAMACA ESTÁNDAR</t>
  </si>
  <si>
    <t>Facturación 12</t>
  </si>
  <si>
    <t>?</t>
  </si>
  <si>
    <t>Facturación 3</t>
  </si>
  <si>
    <t>Facturación 5</t>
  </si>
  <si>
    <t>Facturación 4</t>
  </si>
  <si>
    <t>TOTAL :</t>
  </si>
  <si>
    <t>Facturación 13</t>
  </si>
  <si>
    <t>Facturación 14</t>
  </si>
  <si>
    <t>Facturación 15</t>
  </si>
  <si>
    <t>TOTAL</t>
  </si>
  <si>
    <t>96.816.590-9</t>
  </si>
  <si>
    <t>Empresa de Servicios Energeticos Ltda</t>
  </si>
  <si>
    <t>ORDEN DE VENTA</t>
  </si>
  <si>
    <t>R4KPC11</t>
  </si>
  <si>
    <t>MODULO DE BAÑO SLIM</t>
  </si>
  <si>
    <t>96.885.950-1</t>
  </si>
  <si>
    <t>Clínica Ciudad del Mar</t>
  </si>
  <si>
    <t>Ampolletas Prism</t>
  </si>
  <si>
    <t>6023/S</t>
  </si>
  <si>
    <t>53.125.850-9</t>
  </si>
  <si>
    <t xml:space="preserve">Hospital del Profesor </t>
  </si>
  <si>
    <t xml:space="preserve">Mantencion Cama Electrica Hill-Rom </t>
  </si>
  <si>
    <t>129218 - 133047</t>
  </si>
  <si>
    <t>Hospital Parroquial San Bernardo</t>
  </si>
  <si>
    <t>Cama Hill Rom Advance Serie 1104-36A56-A</t>
  </si>
  <si>
    <t xml:space="preserve">Coupling </t>
  </si>
  <si>
    <t>79.541.370-7</t>
  </si>
  <si>
    <t>Ingetal Ingenieria y Construccion S.A</t>
  </si>
  <si>
    <t>Impresora Matriz de punto Angostolp530</t>
  </si>
  <si>
    <t>06-832-223</t>
  </si>
  <si>
    <t>78.968.870-2</t>
  </si>
  <si>
    <t>A Torres y Compañía LTDA</t>
  </si>
  <si>
    <t>02-020</t>
  </si>
  <si>
    <t xml:space="preserve">Acrilicos </t>
  </si>
  <si>
    <t>111acrilicos</t>
  </si>
  <si>
    <t>Fact. 7259</t>
  </si>
  <si>
    <t>61.608.002-4</t>
  </si>
  <si>
    <t>Hospital San José</t>
  </si>
  <si>
    <t>Camilla Stryker 720 Nº Serie 00001</t>
  </si>
  <si>
    <t xml:space="preserve">Reparaciones Varias </t>
  </si>
  <si>
    <t>Reparaciones Varias</t>
  </si>
  <si>
    <t>Potenciometros</t>
  </si>
  <si>
    <t xml:space="preserve">Ingetal Ingenieria y Construccion S.A </t>
  </si>
  <si>
    <t>06-832-232</t>
  </si>
  <si>
    <t>Gabinete Tipo Rack Gabinete 15U</t>
  </si>
  <si>
    <t>Clínica Hospital del Profesor</t>
  </si>
  <si>
    <t>70.285.100-9</t>
  </si>
  <si>
    <t>Mutual de Seguridad</t>
  </si>
  <si>
    <t>310150-02</t>
  </si>
  <si>
    <t xml:space="preserve">Bomba de aspiracion </t>
  </si>
  <si>
    <t>61.602.122-2</t>
  </si>
  <si>
    <t>Hospital de talagante</t>
  </si>
  <si>
    <t>R4K14SA</t>
  </si>
  <si>
    <t>R4KESR</t>
  </si>
  <si>
    <t>CLAR4</t>
  </si>
  <si>
    <t>CAT5E</t>
  </si>
  <si>
    <t>111programacion</t>
  </si>
  <si>
    <t>Estacion de Paciente con cod. Azul - Audio</t>
  </si>
  <si>
    <t>Modulo</t>
  </si>
  <si>
    <t>Tarjeta</t>
  </si>
  <si>
    <t>Caja de cable</t>
  </si>
  <si>
    <t>Mano de Obra</t>
  </si>
  <si>
    <t xml:space="preserve">Programacion </t>
  </si>
  <si>
    <t>Camilla Hill Room Nº Serie 03LO821999</t>
  </si>
  <si>
    <t xml:space="preserve">Mantencion Sistema Mecanico </t>
  </si>
  <si>
    <t>7150-A</t>
  </si>
  <si>
    <t>7150-B</t>
  </si>
  <si>
    <t>Mantencion Sistema Electrica</t>
  </si>
  <si>
    <t>7150-C</t>
  </si>
  <si>
    <t>Facturación 16</t>
  </si>
  <si>
    <t>Facturación 17</t>
  </si>
  <si>
    <t>7150-D</t>
  </si>
  <si>
    <t>Facturación 18</t>
  </si>
  <si>
    <t>7150-E</t>
  </si>
  <si>
    <t>Facturación 19</t>
  </si>
  <si>
    <t>Facturación 20</t>
  </si>
  <si>
    <t>7150-F</t>
  </si>
  <si>
    <t>Reparaciones Varias (Pintura Completa)</t>
  </si>
  <si>
    <t>Camilla Hill Room Nº Serie 03L1191999</t>
  </si>
  <si>
    <t>7151-A</t>
  </si>
  <si>
    <t>Facturación 22</t>
  </si>
  <si>
    <t>Facturación 21</t>
  </si>
  <si>
    <t>7151-B</t>
  </si>
  <si>
    <t>Mantencion Completa Sistema Electrico</t>
  </si>
  <si>
    <t>7151-C</t>
  </si>
  <si>
    <t>Mantencion Completa Sistema Mecanico</t>
  </si>
  <si>
    <t>Clínica u Hospital</t>
  </si>
  <si>
    <t>Monto Neto</t>
  </si>
  <si>
    <t>FACTURA</t>
  </si>
  <si>
    <t>Jorge Carreño</t>
  </si>
  <si>
    <t>ESPERAR QUE ISABEL INGRESE</t>
  </si>
  <si>
    <t xml:space="preserve"> CODIGOS PARA SOLIICTAR O/V </t>
  </si>
  <si>
    <t>POR PROGRAMACION</t>
  </si>
  <si>
    <t>Reparaciones Varias (Tarjeta Principal Nº1)</t>
  </si>
  <si>
    <t>Reparaciones Varias (Tarjeta Principal Nº2)</t>
  </si>
  <si>
    <t>Facturación 23</t>
  </si>
  <si>
    <t>Clínica Santa María</t>
  </si>
  <si>
    <t xml:space="preserve">Ampolletas </t>
  </si>
  <si>
    <t>Fact. 7825</t>
  </si>
  <si>
    <t>76.515.070-1</t>
  </si>
  <si>
    <t>Clínica Chillan</t>
  </si>
  <si>
    <t>CONTRATO POR MANTENCION</t>
  </si>
  <si>
    <t xml:space="preserve">Mantencion </t>
  </si>
  <si>
    <t>NETO</t>
  </si>
  <si>
    <t>99.567.970-1</t>
  </si>
  <si>
    <t>Clínica las Lilas</t>
  </si>
  <si>
    <t xml:space="preserve">CONTRATO POR MANTENCION </t>
  </si>
  <si>
    <t>Mantencion</t>
  </si>
  <si>
    <t>CONTRATO DE MANTENCION</t>
  </si>
  <si>
    <t>Facturación 24</t>
  </si>
  <si>
    <t>Facturación 25</t>
  </si>
  <si>
    <t>Facturación 26</t>
  </si>
  <si>
    <t>4 UF AL DÍA 27/02/2015 (24.610,10 )</t>
  </si>
  <si>
    <t>90.753.000-0</t>
  </si>
  <si>
    <t>Serv de salud Magallanes Hosp. De Lautaro</t>
  </si>
  <si>
    <t>Facturado desde central</t>
  </si>
  <si>
    <t>8193 y 8194</t>
  </si>
  <si>
    <t>Fact. 8192</t>
  </si>
  <si>
    <t>Fact. 8193 y 8194</t>
  </si>
  <si>
    <t>Fact. 7785</t>
  </si>
  <si>
    <t>Fact. 8191</t>
  </si>
  <si>
    <t>Fact. 8190</t>
  </si>
  <si>
    <t>Fact. 8096</t>
  </si>
  <si>
    <t>Fact. 8080</t>
  </si>
  <si>
    <t>1643-325--SE15</t>
  </si>
  <si>
    <t>Fact. 8081</t>
  </si>
  <si>
    <t>Fact. 8189</t>
  </si>
  <si>
    <t>Fact. 8188</t>
  </si>
  <si>
    <t>Fact. 8187</t>
  </si>
  <si>
    <t>Fact. 8186</t>
  </si>
  <si>
    <t>Fact. 8183</t>
  </si>
  <si>
    <t>Fact. 8185</t>
  </si>
  <si>
    <t>Fact. 8184</t>
  </si>
  <si>
    <t>Fact. 8182</t>
  </si>
  <si>
    <t>Fact. 8181</t>
  </si>
  <si>
    <t>Fact. 8039</t>
  </si>
  <si>
    <t xml:space="preserve">Fact. 7562 y Fact. </t>
  </si>
  <si>
    <t>Hospital Clinico "General Dr. Raul Yazigi J."</t>
  </si>
  <si>
    <t>Factura por enviar</t>
  </si>
  <si>
    <t>Asociacion Chilena de Seguridad</t>
  </si>
  <si>
    <t>8464-7562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</si>
</sst>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;[Red]\-&quot;$&quot;\ #,##0"/>
    <numFmt numFmtId="165" formatCode="&quot;$&quot;\ #,##0"/>
    <numFmt numFmtId="166" formatCode="_(&quot;Ch$&quot;* #,##0.00_);_(&quot;Ch$&quot;* \(#,##0.00\);_(&quot;Ch$&quot;* &quot;-&quot;??_);_(@_)"/>
    <numFmt numFmtId="167" formatCode="\$\ 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sz val="10"/>
      <color rgb="FFFF0000"/>
      <name val="Book Antiqua"/>
      <family val="1"/>
    </font>
    <font>
      <sz val="11"/>
      <color rgb="FFFF0000"/>
      <name val="Book Antiqua"/>
      <family val="1"/>
    </font>
    <font>
      <b/>
      <sz val="9"/>
      <name val="Book Antiqua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3" fillId="0" borderId="0"/>
    <xf numFmtId="166" fontId="11" fillId="0" borderId="0" applyFont="0" applyFill="0" applyBorder="0" applyAlignment="0" applyProtection="0"/>
    <xf numFmtId="0" fontId="1" fillId="0" borderId="0"/>
    <xf numFmtId="0" fontId="14" fillId="0" borderId="0"/>
    <xf numFmtId="0" fontId="11" fillId="0" borderId="0"/>
  </cellStyleXfs>
  <cellXfs count="183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12" xfId="0" applyFont="1" applyFill="1" applyBorder="1"/>
    <xf numFmtId="164" fontId="12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/>
    </xf>
    <xf numFmtId="165" fontId="8" fillId="4" borderId="16" xfId="0" applyNumberFormat="1" applyFont="1" applyFill="1" applyBorder="1" applyAlignment="1">
      <alignment horizontal="right"/>
    </xf>
    <xf numFmtId="164" fontId="8" fillId="4" borderId="4" xfId="0" applyNumberFormat="1" applyFont="1" applyFill="1" applyBorder="1"/>
    <xf numFmtId="164" fontId="8" fillId="4" borderId="6" xfId="0" applyNumberFormat="1" applyFont="1" applyFill="1" applyBorder="1"/>
    <xf numFmtId="0" fontId="8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0" fontId="8" fillId="4" borderId="14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14" fontId="15" fillId="3" borderId="0" xfId="0" applyNumberFormat="1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64" fontId="8" fillId="4" borderId="19" xfId="0" applyNumberFormat="1" applyFont="1" applyFill="1" applyBorder="1"/>
    <xf numFmtId="14" fontId="16" fillId="3" borderId="0" xfId="0" applyNumberFormat="1" applyFont="1" applyFill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165" fontId="8" fillId="4" borderId="20" xfId="0" applyNumberFormat="1" applyFont="1" applyFill="1" applyBorder="1" applyAlignment="1">
      <alignment horizontal="right"/>
    </xf>
    <xf numFmtId="164" fontId="8" fillId="4" borderId="9" xfId="0" applyNumberFormat="1" applyFont="1" applyFill="1" applyBorder="1"/>
    <xf numFmtId="14" fontId="9" fillId="6" borderId="0" xfId="0" applyNumberFormat="1" applyFont="1" applyFill="1" applyAlignment="1">
      <alignment horizontal="center"/>
    </xf>
    <xf numFmtId="0" fontId="10" fillId="5" borderId="0" xfId="0" applyFont="1" applyFill="1"/>
    <xf numFmtId="164" fontId="10" fillId="5" borderId="0" xfId="0" applyNumberFormat="1" applyFont="1" applyFill="1"/>
    <xf numFmtId="14" fontId="17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14" fontId="18" fillId="6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8" fillId="4" borderId="13" xfId="0" applyFont="1" applyFill="1" applyBorder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0" fontId="3" fillId="3" borderId="0" xfId="0" applyFont="1" applyFill="1" applyBorder="1"/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4" fontId="17" fillId="3" borderId="0" xfId="0" applyNumberFormat="1" applyFont="1" applyFill="1" applyAlignment="1">
      <alignment horizontal="center"/>
    </xf>
    <xf numFmtId="164" fontId="8" fillId="4" borderId="18" xfId="0" applyNumberFormat="1" applyFont="1" applyFill="1" applyBorder="1"/>
    <xf numFmtId="0" fontId="10" fillId="5" borderId="0" xfId="0" applyFont="1" applyFill="1" applyAlignment="1">
      <alignment horizontal="center"/>
    </xf>
    <xf numFmtId="49" fontId="9" fillId="6" borderId="0" xfId="0" applyNumberFormat="1" applyFont="1" applyFill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14" fontId="17" fillId="3" borderId="0" xfId="0" applyNumberFormat="1" applyFont="1" applyFill="1" applyAlignment="1">
      <alignment horizontal="center"/>
    </xf>
    <xf numFmtId="164" fontId="8" fillId="4" borderId="18" xfId="0" applyNumberFormat="1" applyFont="1" applyFill="1" applyBorder="1"/>
    <xf numFmtId="0" fontId="7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0" fontId="6" fillId="4" borderId="2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wrapText="1"/>
    </xf>
    <xf numFmtId="164" fontId="8" fillId="4" borderId="13" xfId="0" applyNumberFormat="1" applyFont="1" applyFill="1" applyBorder="1"/>
    <xf numFmtId="0" fontId="6" fillId="4" borderId="20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164" fontId="8" fillId="4" borderId="31" xfId="0" applyNumberFormat="1" applyFont="1" applyFill="1" applyBorder="1"/>
    <xf numFmtId="167" fontId="8" fillId="4" borderId="13" xfId="0" applyNumberFormat="1" applyFont="1" applyFill="1" applyBorder="1" applyAlignment="1">
      <alignment horizontal="right"/>
    </xf>
    <xf numFmtId="167" fontId="10" fillId="5" borderId="0" xfId="0" applyNumberFormat="1" applyFont="1" applyFill="1"/>
    <xf numFmtId="0" fontId="0" fillId="0" borderId="13" xfId="0" applyBorder="1"/>
    <xf numFmtId="3" fontId="0" fillId="0" borderId="13" xfId="0" applyNumberFormat="1" applyBorder="1"/>
    <xf numFmtId="0" fontId="19" fillId="0" borderId="13" xfId="0" applyFont="1" applyBorder="1"/>
    <xf numFmtId="3" fontId="19" fillId="0" borderId="13" xfId="0" applyNumberFormat="1" applyFont="1" applyBorder="1"/>
    <xf numFmtId="0" fontId="9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165" fontId="8" fillId="4" borderId="18" xfId="0" applyNumberFormat="1" applyFont="1" applyFill="1" applyBorder="1" applyAlignment="1">
      <alignment horizontal="right" wrapText="1"/>
    </xf>
    <xf numFmtId="164" fontId="8" fillId="4" borderId="18" xfId="0" applyNumberFormat="1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13" xfId="0" applyFill="1" applyBorder="1"/>
    <xf numFmtId="3" fontId="0" fillId="0" borderId="13" xfId="0" applyNumberFormat="1" applyFill="1" applyBorder="1"/>
    <xf numFmtId="0" fontId="0" fillId="0" borderId="0" xfId="0" applyAlignment="1">
      <alignment horizontal="center"/>
    </xf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4" fontId="17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3" fillId="3" borderId="0" xfId="0" applyFont="1" applyFill="1" applyBorder="1"/>
    <xf numFmtId="49" fontId="9" fillId="6" borderId="0" xfId="0" applyNumberFormat="1" applyFont="1" applyFill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165" fontId="8" fillId="4" borderId="18" xfId="0" applyNumberFormat="1" applyFont="1" applyFill="1" applyBorder="1" applyAlignment="1">
      <alignment horizontal="right" wrapText="1"/>
    </xf>
    <xf numFmtId="164" fontId="8" fillId="4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13" xfId="0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3" fontId="20" fillId="0" borderId="13" xfId="0" applyNumberFormat="1" applyFont="1" applyBorder="1"/>
  </cellXfs>
  <cellStyles count="7">
    <cellStyle name="Moneda 2" xfId="3"/>
    <cellStyle name="Normal" xfId="0" builtinId="0"/>
    <cellStyle name="Normal 2" xfId="1"/>
    <cellStyle name="Normal 3" xfId="2"/>
    <cellStyle name="Normal 3 2" xfId="4"/>
    <cellStyle name="Normal 3 3" xfId="6"/>
    <cellStyle name="Normal 4" xfId="5"/>
  </cellStyles>
  <dxfs count="0"/>
  <tableStyles count="0" defaultTableStyle="TableStyleMedium2" defaultPivotStyle="PivotStyleMedium9"/>
  <colors>
    <mruColors>
      <color rgb="FFFFFF99"/>
      <color rgb="FFFFFF66"/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topLeftCell="A37" workbookViewId="0">
      <selection activeCell="I24" sqref="I24"/>
    </sheetView>
  </sheetViews>
  <sheetFormatPr baseColWidth="10" defaultRowHeight="15" x14ac:dyDescent="0.25"/>
  <cols>
    <col min="2" max="2" width="32.140625" customWidth="1"/>
    <col min="3" max="3" width="34.5703125" customWidth="1"/>
    <col min="4" max="4" width="17" customWidth="1"/>
    <col min="5" max="5" width="13.28515625" customWidth="1"/>
    <col min="6" max="6" width="13.140625" customWidth="1"/>
  </cols>
  <sheetData>
    <row r="2" spans="2:6" ht="15.75" thickBot="1" x14ac:dyDescent="0.3"/>
    <row r="3" spans="2:6" ht="15.75" thickBot="1" x14ac:dyDescent="0.3">
      <c r="B3" s="31"/>
      <c r="C3" s="32" t="s">
        <v>25</v>
      </c>
      <c r="D3" s="1"/>
      <c r="E3" s="2"/>
      <c r="F3" s="3"/>
    </row>
    <row r="4" spans="2:6" ht="15.75" x14ac:dyDescent="0.3">
      <c r="B4" s="33" t="s">
        <v>0</v>
      </c>
      <c r="C4" s="34" t="s">
        <v>27</v>
      </c>
      <c r="D4" s="4"/>
      <c r="E4" s="42"/>
      <c r="F4" s="5"/>
    </row>
    <row r="5" spans="2:6" ht="15.75" x14ac:dyDescent="0.3">
      <c r="B5" s="35" t="s">
        <v>1</v>
      </c>
      <c r="C5" s="36" t="s">
        <v>24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3" t="s">
        <v>40</v>
      </c>
      <c r="F6" s="7"/>
    </row>
    <row r="7" spans="2:6" ht="15.75" x14ac:dyDescent="0.3">
      <c r="B7" s="35" t="s">
        <v>3</v>
      </c>
      <c r="C7" s="37"/>
      <c r="D7" s="4"/>
      <c r="E7" s="10"/>
      <c r="F7" s="7"/>
    </row>
    <row r="8" spans="2:6" ht="15.75" x14ac:dyDescent="0.3">
      <c r="B8" s="35" t="s">
        <v>4</v>
      </c>
      <c r="C8" s="37">
        <v>110322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>
        <v>7064</v>
      </c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 t="s">
        <v>20</v>
      </c>
      <c r="D14" s="22"/>
      <c r="E14" s="23"/>
      <c r="F14" s="24"/>
    </row>
    <row r="15" spans="2:6" ht="15.75" x14ac:dyDescent="0.3">
      <c r="B15" s="43"/>
      <c r="C15" s="44" t="s">
        <v>35</v>
      </c>
      <c r="D15" s="45"/>
      <c r="E15" s="46"/>
      <c r="F15" s="47"/>
    </row>
    <row r="16" spans="2:6" ht="16.5" customHeight="1" x14ac:dyDescent="0.3">
      <c r="B16" s="43">
        <v>3200000000</v>
      </c>
      <c r="C16" s="44" t="s">
        <v>21</v>
      </c>
      <c r="D16" s="45">
        <v>1</v>
      </c>
      <c r="E16" s="46">
        <v>339940</v>
      </c>
      <c r="F16" s="47">
        <f>E16</f>
        <v>339940</v>
      </c>
    </row>
    <row r="17" spans="2:6" ht="14.25" customHeight="1" thickBot="1" x14ac:dyDescent="0.35">
      <c r="B17" s="29"/>
      <c r="C17" s="28"/>
      <c r="D17" s="26"/>
      <c r="E17" s="27" t="s">
        <v>14</v>
      </c>
      <c r="F17" s="30">
        <f>F16</f>
        <v>339940</v>
      </c>
    </row>
    <row r="18" spans="2:6" ht="13.5" customHeight="1" x14ac:dyDescent="0.25"/>
    <row r="19" spans="2:6" ht="15.75" thickBot="1" x14ac:dyDescent="0.3"/>
    <row r="20" spans="2:6" ht="15.75" thickBot="1" x14ac:dyDescent="0.3">
      <c r="B20" s="31"/>
      <c r="C20" s="32" t="s">
        <v>26</v>
      </c>
      <c r="D20" s="1"/>
      <c r="E20" s="2"/>
      <c r="F20" s="3"/>
    </row>
    <row r="21" spans="2:6" ht="15.75" x14ac:dyDescent="0.3">
      <c r="B21" s="33" t="s">
        <v>0</v>
      </c>
      <c r="C21" s="34" t="s">
        <v>17</v>
      </c>
      <c r="D21" s="4"/>
      <c r="E21" s="42"/>
      <c r="F21" s="5"/>
    </row>
    <row r="22" spans="2:6" ht="15.75" x14ac:dyDescent="0.3">
      <c r="B22" s="35" t="s">
        <v>1</v>
      </c>
      <c r="C22" s="36" t="s">
        <v>29</v>
      </c>
      <c r="D22" s="6"/>
      <c r="E22" s="48" t="s">
        <v>23</v>
      </c>
      <c r="F22" s="7"/>
    </row>
    <row r="23" spans="2:6" ht="15.75" x14ac:dyDescent="0.3">
      <c r="B23" s="35" t="s">
        <v>2</v>
      </c>
      <c r="C23" s="37" t="s">
        <v>30</v>
      </c>
      <c r="D23" s="8"/>
      <c r="E23" s="53" t="s">
        <v>39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110918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3200000000</v>
      </c>
      <c r="C32" s="19" t="s">
        <v>28</v>
      </c>
      <c r="D32" s="40">
        <v>1</v>
      </c>
      <c r="E32" s="41">
        <v>156470</v>
      </c>
      <c r="F32" s="25">
        <f>+D32*E32</f>
        <v>156470</v>
      </c>
    </row>
    <row r="33" spans="2:6" ht="16.5" thickBot="1" x14ac:dyDescent="0.35">
      <c r="B33" s="43"/>
      <c r="C33" s="28"/>
      <c r="D33" s="26"/>
      <c r="E33" s="27" t="s">
        <v>14</v>
      </c>
      <c r="F33" s="30">
        <f>SUM(F31:F32)</f>
        <v>156470</v>
      </c>
    </row>
    <row r="35" spans="2:6" ht="15.75" thickBot="1" x14ac:dyDescent="0.3"/>
    <row r="36" spans="2:6" ht="15.75" thickBot="1" x14ac:dyDescent="0.3">
      <c r="B36" s="31"/>
      <c r="C36" s="32" t="s">
        <v>31</v>
      </c>
      <c r="D36" s="1"/>
      <c r="E36" s="2"/>
      <c r="F36" s="3"/>
    </row>
    <row r="37" spans="2:6" ht="15.75" x14ac:dyDescent="0.3">
      <c r="B37" s="33" t="s">
        <v>0</v>
      </c>
      <c r="C37" s="34" t="s">
        <v>32</v>
      </c>
      <c r="D37" s="4"/>
      <c r="E37" s="42"/>
      <c r="F37" s="5"/>
    </row>
    <row r="38" spans="2:6" ht="15.75" x14ac:dyDescent="0.3">
      <c r="B38" s="35" t="s">
        <v>1</v>
      </c>
      <c r="C38" s="36" t="s">
        <v>33</v>
      </c>
      <c r="D38" s="6"/>
      <c r="E38" s="48" t="s">
        <v>23</v>
      </c>
      <c r="F38" s="7"/>
    </row>
    <row r="39" spans="2:6" ht="15.75" x14ac:dyDescent="0.3">
      <c r="B39" s="35" t="s">
        <v>2</v>
      </c>
      <c r="C39" s="37" t="s">
        <v>30</v>
      </c>
      <c r="D39" s="8"/>
      <c r="E39" s="53" t="s">
        <v>41</v>
      </c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>
        <v>973</v>
      </c>
      <c r="D41" s="4"/>
      <c r="E41" s="7"/>
      <c r="F41" s="7"/>
    </row>
    <row r="42" spans="2:6" ht="15.75" x14ac:dyDescent="0.3">
      <c r="B42" s="15" t="s">
        <v>5</v>
      </c>
      <c r="C42" s="16">
        <v>1</v>
      </c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111</v>
      </c>
      <c r="C48" s="19" t="s">
        <v>34</v>
      </c>
      <c r="D48" s="40">
        <v>1</v>
      </c>
      <c r="E48" s="41">
        <v>250000</v>
      </c>
      <c r="F48" s="25">
        <f>+D48*E48</f>
        <v>250000</v>
      </c>
    </row>
    <row r="49" spans="2:6" ht="16.5" thickBot="1" x14ac:dyDescent="0.35">
      <c r="B49" s="43"/>
      <c r="C49" s="28"/>
      <c r="D49" s="26"/>
      <c r="E49" s="27" t="s">
        <v>14</v>
      </c>
      <c r="F49" s="30">
        <f>SUM(F47:F48)</f>
        <v>250000</v>
      </c>
    </row>
    <row r="53" spans="2:6" ht="15.75" x14ac:dyDescent="0.25">
      <c r="E53" s="14" t="s">
        <v>16</v>
      </c>
      <c r="F53" s="13">
        <f>F33+F17+F49</f>
        <v>746410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0"/>
  <sheetViews>
    <sheetView topLeftCell="A85" workbookViewId="0">
      <selection activeCell="H24" sqref="H24"/>
    </sheetView>
  </sheetViews>
  <sheetFormatPr baseColWidth="10" defaultRowHeight="15" x14ac:dyDescent="0.25"/>
  <cols>
    <col min="2" max="2" width="35.5703125" customWidth="1"/>
    <col min="3" max="3" width="39.140625" customWidth="1"/>
    <col min="4" max="4" width="13.7109375" customWidth="1"/>
    <col min="5" max="5" width="14.5703125" customWidth="1"/>
    <col min="6" max="6" width="15.28515625" customWidth="1"/>
  </cols>
  <sheetData>
    <row r="2" spans="2:6" ht="15.75" thickBot="1" x14ac:dyDescent="0.3"/>
    <row r="3" spans="2:6" ht="15.75" thickBot="1" x14ac:dyDescent="0.3">
      <c r="B3" s="31"/>
      <c r="C3" s="32" t="s">
        <v>38</v>
      </c>
      <c r="D3" s="1"/>
      <c r="E3" s="2"/>
      <c r="F3" s="3"/>
    </row>
    <row r="4" spans="2:6" ht="15.75" x14ac:dyDescent="0.3">
      <c r="B4" s="33" t="s">
        <v>0</v>
      </c>
      <c r="C4" s="34" t="s">
        <v>17</v>
      </c>
      <c r="D4" s="4"/>
      <c r="E4" s="42"/>
      <c r="F4" s="5"/>
    </row>
    <row r="5" spans="2:6" ht="15.75" x14ac:dyDescent="0.3">
      <c r="B5" s="35" t="s">
        <v>1</v>
      </c>
      <c r="C5" s="36" t="s">
        <v>18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7" t="s">
        <v>55</v>
      </c>
      <c r="F6" s="7"/>
    </row>
    <row r="7" spans="2:6" ht="15.75" x14ac:dyDescent="0.3">
      <c r="B7" s="35" t="s">
        <v>3</v>
      </c>
      <c r="C7" s="37">
        <v>126929</v>
      </c>
      <c r="D7" s="4"/>
      <c r="E7" s="10"/>
      <c r="F7" s="7"/>
    </row>
    <row r="8" spans="2:6" ht="15.75" x14ac:dyDescent="0.3">
      <c r="B8" s="35" t="s">
        <v>4</v>
      </c>
      <c r="C8" s="37">
        <v>111425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/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/>
      <c r="D14" s="22"/>
      <c r="E14" s="23"/>
      <c r="F14" s="24"/>
    </row>
    <row r="15" spans="2:6" ht="16.5" customHeight="1" x14ac:dyDescent="0.3">
      <c r="B15" s="43">
        <v>554012</v>
      </c>
      <c r="C15" s="19" t="s">
        <v>36</v>
      </c>
      <c r="D15" s="40">
        <v>1</v>
      </c>
      <c r="E15" s="41">
        <v>504700</v>
      </c>
      <c r="F15" s="25">
        <f>+D15*E15</f>
        <v>504700</v>
      </c>
    </row>
    <row r="16" spans="2:6" ht="16.5" customHeight="1" x14ac:dyDescent="0.3">
      <c r="B16" s="43">
        <v>3200000000</v>
      </c>
      <c r="C16" s="49" t="s">
        <v>37</v>
      </c>
      <c r="D16" s="50">
        <v>1</v>
      </c>
      <c r="E16" s="51">
        <v>168000</v>
      </c>
      <c r="F16" s="52">
        <f>E16</f>
        <v>168000</v>
      </c>
    </row>
    <row r="17" spans="2:6" ht="16.5" thickBot="1" x14ac:dyDescent="0.35">
      <c r="B17" s="43"/>
      <c r="C17" s="28"/>
      <c r="D17" s="26"/>
      <c r="E17" s="27" t="s">
        <v>14</v>
      </c>
      <c r="F17" s="30">
        <f>F16+F15</f>
        <v>672700</v>
      </c>
    </row>
    <row r="19" spans="2:6" ht="15.75" thickBot="1" x14ac:dyDescent="0.3"/>
    <row r="20" spans="2:6" ht="15.75" thickBot="1" x14ac:dyDescent="0.3">
      <c r="B20" s="31"/>
      <c r="C20" s="32" t="s">
        <v>42</v>
      </c>
      <c r="D20" s="1"/>
      <c r="E20" s="2"/>
      <c r="F20" s="3"/>
    </row>
    <row r="21" spans="2:6" ht="16.5" x14ac:dyDescent="0.3">
      <c r="B21" s="33" t="s">
        <v>0</v>
      </c>
      <c r="C21" s="34" t="s">
        <v>46</v>
      </c>
      <c r="D21" s="4"/>
      <c r="E21" s="56"/>
      <c r="F21" s="5"/>
    </row>
    <row r="22" spans="2:6" ht="15.75" x14ac:dyDescent="0.3">
      <c r="B22" s="35" t="s">
        <v>1</v>
      </c>
      <c r="C22" s="36" t="s">
        <v>43</v>
      </c>
      <c r="D22" s="6"/>
      <c r="E22" s="58" t="s">
        <v>56</v>
      </c>
      <c r="F22" s="7"/>
    </row>
    <row r="23" spans="2:6" ht="15.75" x14ac:dyDescent="0.3">
      <c r="B23" s="35" t="s">
        <v>2</v>
      </c>
      <c r="C23" s="37"/>
      <c r="D23" s="8"/>
      <c r="E23" s="59" t="s">
        <v>72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82208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100000014</v>
      </c>
      <c r="C32" s="19" t="s">
        <v>44</v>
      </c>
      <c r="D32" s="40">
        <v>1</v>
      </c>
      <c r="E32" s="41">
        <v>1500000</v>
      </c>
      <c r="F32" s="25">
        <v>1500000</v>
      </c>
    </row>
    <row r="33" spans="2:6" ht="16.5" thickBot="1" x14ac:dyDescent="0.35">
      <c r="B33" s="43"/>
      <c r="C33" s="28"/>
      <c r="D33" s="26"/>
      <c r="E33" s="27" t="s">
        <v>14</v>
      </c>
      <c r="F33" s="30">
        <f>F32</f>
        <v>1500000</v>
      </c>
    </row>
    <row r="35" spans="2:6" ht="15.75" thickBot="1" x14ac:dyDescent="0.3"/>
    <row r="36" spans="2:6" ht="15.75" thickBot="1" x14ac:dyDescent="0.3">
      <c r="B36" s="31"/>
      <c r="C36" s="32" t="s">
        <v>45</v>
      </c>
      <c r="D36" s="1"/>
      <c r="E36" s="2"/>
      <c r="F36" s="3"/>
    </row>
    <row r="37" spans="2:6" ht="15.75" x14ac:dyDescent="0.3">
      <c r="B37" s="33" t="s">
        <v>0</v>
      </c>
      <c r="C37" s="34" t="s">
        <v>47</v>
      </c>
      <c r="D37" s="4"/>
      <c r="E37" s="42"/>
      <c r="F37" s="5"/>
    </row>
    <row r="38" spans="2:6" ht="15.75" x14ac:dyDescent="0.3">
      <c r="B38" s="35" t="s">
        <v>1</v>
      </c>
      <c r="C38" s="36" t="s">
        <v>48</v>
      </c>
      <c r="D38" s="6"/>
      <c r="E38" s="48" t="s">
        <v>57</v>
      </c>
      <c r="F38" s="7"/>
    </row>
    <row r="39" spans="2:6" ht="15.75" x14ac:dyDescent="0.3">
      <c r="B39" s="35" t="s">
        <v>2</v>
      </c>
      <c r="C39" s="37"/>
      <c r="D39" s="8"/>
      <c r="E39" s="9"/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 t="s">
        <v>49</v>
      </c>
      <c r="D41" s="4"/>
      <c r="E41" s="7"/>
      <c r="F41" s="7"/>
    </row>
    <row r="42" spans="2:6" ht="15.75" x14ac:dyDescent="0.3">
      <c r="B42" s="15" t="s">
        <v>5</v>
      </c>
      <c r="C42" s="16"/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553600</v>
      </c>
      <c r="C48" s="44" t="s">
        <v>50</v>
      </c>
      <c r="D48" s="45">
        <v>1</v>
      </c>
      <c r="E48" s="46">
        <v>1700000</v>
      </c>
      <c r="F48" s="47">
        <f>E48*D48</f>
        <v>1700000</v>
      </c>
    </row>
    <row r="49" spans="2:6" ht="15.75" x14ac:dyDescent="0.3">
      <c r="B49" s="43">
        <v>272051</v>
      </c>
      <c r="C49" s="44" t="s">
        <v>51</v>
      </c>
      <c r="D49" s="45">
        <v>1</v>
      </c>
      <c r="E49" s="46">
        <v>200000</v>
      </c>
      <c r="F49" s="47">
        <f>E49*D49</f>
        <v>200000</v>
      </c>
    </row>
    <row r="50" spans="2:6" ht="15.75" x14ac:dyDescent="0.3">
      <c r="B50" s="43">
        <v>283661</v>
      </c>
      <c r="C50" s="19" t="s">
        <v>52</v>
      </c>
      <c r="D50" s="40">
        <v>1</v>
      </c>
      <c r="E50" s="41">
        <v>240000</v>
      </c>
      <c r="F50" s="25">
        <f>E50*D50</f>
        <v>240000</v>
      </c>
    </row>
    <row r="51" spans="2:6" ht="15.75" x14ac:dyDescent="0.3">
      <c r="B51" s="43">
        <v>550316</v>
      </c>
      <c r="C51" s="49" t="s">
        <v>53</v>
      </c>
      <c r="D51" s="50">
        <v>1</v>
      </c>
      <c r="E51" s="51">
        <v>150000</v>
      </c>
      <c r="F51" s="52">
        <f>E51*D51</f>
        <v>150000</v>
      </c>
    </row>
    <row r="52" spans="2:6" ht="15.75" x14ac:dyDescent="0.3">
      <c r="B52" s="43">
        <v>28325</v>
      </c>
      <c r="C52" s="49" t="s">
        <v>54</v>
      </c>
      <c r="D52" s="50">
        <v>1</v>
      </c>
      <c r="E52" s="51">
        <v>100000</v>
      </c>
      <c r="F52" s="52">
        <f>E52*D52</f>
        <v>100000</v>
      </c>
    </row>
    <row r="53" spans="2:6" ht="15.75" x14ac:dyDescent="0.3">
      <c r="B53" s="43"/>
      <c r="C53" s="49"/>
      <c r="D53" s="50"/>
      <c r="E53" s="51"/>
      <c r="F53" s="52"/>
    </row>
    <row r="54" spans="2:6" ht="16.5" thickBot="1" x14ac:dyDescent="0.35">
      <c r="B54" s="43"/>
      <c r="C54" s="28"/>
      <c r="D54" s="26"/>
      <c r="E54" s="27" t="s">
        <v>14</v>
      </c>
      <c r="F54" s="30">
        <f>SUM(F48:F53)</f>
        <v>2390000</v>
      </c>
    </row>
    <row r="56" spans="2:6" ht="15.75" thickBot="1" x14ac:dyDescent="0.3"/>
    <row r="57" spans="2:6" ht="15.75" thickBot="1" x14ac:dyDescent="0.3">
      <c r="B57" s="31"/>
      <c r="C57" s="32" t="s">
        <v>71</v>
      </c>
      <c r="D57" s="1"/>
      <c r="E57" s="2"/>
      <c r="F57" s="3"/>
    </row>
    <row r="58" spans="2:6" ht="16.5" thickBot="1" x14ac:dyDescent="0.35">
      <c r="B58" s="33" t="s">
        <v>0</v>
      </c>
      <c r="C58" s="37" t="s">
        <v>59</v>
      </c>
      <c r="D58" s="4"/>
      <c r="E58" s="42"/>
      <c r="F58" s="5"/>
    </row>
    <row r="59" spans="2:6" ht="15.75" x14ac:dyDescent="0.3">
      <c r="B59" s="35" t="s">
        <v>1</v>
      </c>
      <c r="C59" s="34" t="s">
        <v>58</v>
      </c>
      <c r="D59" s="6"/>
      <c r="E59" s="48" t="s">
        <v>57</v>
      </c>
      <c r="F59" s="7"/>
    </row>
    <row r="60" spans="2:6" ht="15.75" x14ac:dyDescent="0.3">
      <c r="B60" s="35" t="s">
        <v>2</v>
      </c>
      <c r="C60" s="37"/>
      <c r="D60" s="8"/>
      <c r="E60" s="9"/>
      <c r="F60" s="7"/>
    </row>
    <row r="61" spans="2:6" ht="15.75" x14ac:dyDescent="0.3">
      <c r="B61" s="35" t="s">
        <v>3</v>
      </c>
      <c r="C61" s="37"/>
      <c r="D61" s="4"/>
      <c r="E61" s="10"/>
      <c r="F61" s="7"/>
    </row>
    <row r="62" spans="2:6" ht="15.75" x14ac:dyDescent="0.3">
      <c r="B62" s="35" t="s">
        <v>4</v>
      </c>
      <c r="C62" s="37" t="s">
        <v>60</v>
      </c>
      <c r="D62" s="4"/>
      <c r="E62" s="7"/>
      <c r="F62" s="7"/>
    </row>
    <row r="63" spans="2:6" ht="15.75" x14ac:dyDescent="0.3">
      <c r="B63" s="15" t="s">
        <v>5</v>
      </c>
      <c r="C63" s="16"/>
      <c r="D63" s="4"/>
      <c r="E63" s="7"/>
      <c r="F63" s="7"/>
    </row>
    <row r="64" spans="2:6" ht="15.75" x14ac:dyDescent="0.3">
      <c r="B64" s="38" t="s">
        <v>6</v>
      </c>
      <c r="C64" s="39"/>
      <c r="D64" s="4"/>
      <c r="E64" s="11"/>
      <c r="F64" s="7"/>
    </row>
    <row r="65" spans="2:6" ht="15.75" x14ac:dyDescent="0.3">
      <c r="B65" s="38" t="s">
        <v>7</v>
      </c>
      <c r="C65" s="39"/>
      <c r="D65" s="4"/>
      <c r="E65" s="11"/>
      <c r="F65" s="7"/>
    </row>
    <row r="66" spans="2:6" ht="16.5" thickBot="1" x14ac:dyDescent="0.35">
      <c r="B66" s="38" t="s">
        <v>8</v>
      </c>
      <c r="C66" s="39"/>
      <c r="D66" s="4"/>
      <c r="E66" s="11"/>
      <c r="F66" s="12"/>
    </row>
    <row r="67" spans="2:6" ht="15.75" thickBot="1" x14ac:dyDescent="0.3">
      <c r="B67" s="17" t="s">
        <v>9</v>
      </c>
      <c r="C67" s="17" t="s">
        <v>10</v>
      </c>
      <c r="D67" s="17" t="s">
        <v>11</v>
      </c>
      <c r="E67" s="18" t="s">
        <v>12</v>
      </c>
      <c r="F67" s="17" t="s">
        <v>13</v>
      </c>
    </row>
    <row r="68" spans="2:6" ht="15.75" x14ac:dyDescent="0.3">
      <c r="B68" s="20"/>
      <c r="C68" s="21"/>
      <c r="D68" s="22"/>
      <c r="E68" s="23"/>
      <c r="F68" s="24"/>
    </row>
    <row r="69" spans="2:6" ht="15.75" x14ac:dyDescent="0.3">
      <c r="B69" s="43">
        <v>553600</v>
      </c>
      <c r="C69" s="44" t="s">
        <v>50</v>
      </c>
      <c r="D69" s="45">
        <v>1</v>
      </c>
      <c r="E69" s="46">
        <v>1600000</v>
      </c>
      <c r="F69" s="47">
        <f t="shared" ref="F69:F85" si="0">E69*D69</f>
        <v>1600000</v>
      </c>
    </row>
    <row r="70" spans="2:6" ht="15.75" x14ac:dyDescent="0.3">
      <c r="B70" s="43">
        <v>28466</v>
      </c>
      <c r="C70" s="44" t="s">
        <v>61</v>
      </c>
      <c r="D70" s="45">
        <v>1</v>
      </c>
      <c r="E70" s="46">
        <v>590000</v>
      </c>
      <c r="F70" s="47">
        <f t="shared" si="0"/>
        <v>590000</v>
      </c>
    </row>
    <row r="71" spans="2:6" ht="15.75" x14ac:dyDescent="0.3">
      <c r="B71" s="43">
        <v>284631</v>
      </c>
      <c r="C71" s="19" t="s">
        <v>52</v>
      </c>
      <c r="D71" s="40">
        <v>1</v>
      </c>
      <c r="E71" s="41">
        <v>240000</v>
      </c>
      <c r="F71" s="25">
        <f t="shared" si="0"/>
        <v>240000</v>
      </c>
    </row>
    <row r="72" spans="2:6" ht="15.75" x14ac:dyDescent="0.3">
      <c r="B72" s="43">
        <v>550316</v>
      </c>
      <c r="C72" s="49" t="s">
        <v>53</v>
      </c>
      <c r="D72" s="50">
        <v>1</v>
      </c>
      <c r="E72" s="51">
        <v>150000</v>
      </c>
      <c r="F72" s="52">
        <f t="shared" si="0"/>
        <v>150000</v>
      </c>
    </row>
    <row r="73" spans="2:6" ht="15.75" x14ac:dyDescent="0.3">
      <c r="B73" s="43">
        <v>272152</v>
      </c>
      <c r="C73" s="49" t="s">
        <v>61</v>
      </c>
      <c r="D73" s="50">
        <v>2</v>
      </c>
      <c r="E73" s="51">
        <v>190000</v>
      </c>
      <c r="F73" s="52">
        <f t="shared" si="0"/>
        <v>380000</v>
      </c>
    </row>
    <row r="74" spans="2:6" ht="15.75" x14ac:dyDescent="0.3">
      <c r="B74" s="43">
        <v>11340</v>
      </c>
      <c r="C74" s="49" t="s">
        <v>62</v>
      </c>
      <c r="D74" s="50">
        <v>1</v>
      </c>
      <c r="E74" s="51">
        <v>370000</v>
      </c>
      <c r="F74" s="52">
        <f t="shared" si="0"/>
        <v>370000</v>
      </c>
    </row>
    <row r="75" spans="2:6" ht="15.75" x14ac:dyDescent="0.3">
      <c r="B75" s="43">
        <v>28325</v>
      </c>
      <c r="C75" s="49" t="s">
        <v>63</v>
      </c>
      <c r="D75" s="50">
        <v>1</v>
      </c>
      <c r="E75" s="51">
        <v>100000</v>
      </c>
      <c r="F75" s="52">
        <f t="shared" si="0"/>
        <v>100000</v>
      </c>
    </row>
    <row r="76" spans="2:6" ht="15.75" x14ac:dyDescent="0.3">
      <c r="B76" s="43">
        <v>552531</v>
      </c>
      <c r="C76" s="49" t="s">
        <v>64</v>
      </c>
      <c r="D76" s="50">
        <v>1</v>
      </c>
      <c r="E76" s="51">
        <v>20000</v>
      </c>
      <c r="F76" s="52">
        <f t="shared" si="0"/>
        <v>20000</v>
      </c>
    </row>
    <row r="77" spans="2:6" ht="15.75" x14ac:dyDescent="0.3">
      <c r="B77" s="43">
        <v>552014</v>
      </c>
      <c r="C77" s="49" t="s">
        <v>65</v>
      </c>
      <c r="D77" s="50">
        <v>1</v>
      </c>
      <c r="E77" s="51">
        <v>8356000</v>
      </c>
      <c r="F77" s="52">
        <f t="shared" si="0"/>
        <v>8356000</v>
      </c>
    </row>
    <row r="78" spans="2:6" ht="15.75" x14ac:dyDescent="0.3">
      <c r="B78" s="43">
        <v>550316</v>
      </c>
      <c r="C78" s="49" t="s">
        <v>66</v>
      </c>
      <c r="D78" s="50">
        <v>1</v>
      </c>
      <c r="E78" s="51">
        <v>150000</v>
      </c>
      <c r="F78" s="52">
        <f t="shared" si="0"/>
        <v>150000</v>
      </c>
    </row>
    <row r="79" spans="2:6" ht="15.75" x14ac:dyDescent="0.3">
      <c r="B79" s="43">
        <v>550057</v>
      </c>
      <c r="C79" s="49" t="s">
        <v>67</v>
      </c>
      <c r="D79" s="50">
        <v>1</v>
      </c>
      <c r="E79" s="51">
        <v>250000</v>
      </c>
      <c r="F79" s="52">
        <f t="shared" si="0"/>
        <v>250000</v>
      </c>
    </row>
    <row r="80" spans="2:6" ht="15.75" x14ac:dyDescent="0.3">
      <c r="B80" s="43">
        <v>550448</v>
      </c>
      <c r="C80" s="49" t="s">
        <v>68</v>
      </c>
      <c r="D80" s="50">
        <v>4</v>
      </c>
      <c r="E80" s="51">
        <v>4000</v>
      </c>
      <c r="F80" s="52">
        <f t="shared" si="0"/>
        <v>16000</v>
      </c>
    </row>
    <row r="81" spans="2:6" ht="15.75" x14ac:dyDescent="0.3">
      <c r="B81" s="43">
        <v>554903</v>
      </c>
      <c r="C81" s="49" t="s">
        <v>69</v>
      </c>
      <c r="D81" s="50">
        <v>1</v>
      </c>
      <c r="E81" s="51">
        <v>80000</v>
      </c>
      <c r="F81" s="52">
        <f t="shared" si="0"/>
        <v>80000</v>
      </c>
    </row>
    <row r="82" spans="2:6" ht="15.75" x14ac:dyDescent="0.3">
      <c r="B82" s="43">
        <v>283121</v>
      </c>
      <c r="C82" s="49" t="s">
        <v>61</v>
      </c>
      <c r="D82" s="50">
        <v>1</v>
      </c>
      <c r="E82" s="51">
        <v>240000</v>
      </c>
      <c r="F82" s="52">
        <f t="shared" si="0"/>
        <v>240000</v>
      </c>
    </row>
    <row r="83" spans="2:6" ht="15.75" x14ac:dyDescent="0.3">
      <c r="B83" s="43">
        <v>28463</v>
      </c>
      <c r="C83" s="49" t="s">
        <v>70</v>
      </c>
      <c r="D83" s="50">
        <v>1</v>
      </c>
      <c r="E83" s="51">
        <v>290000</v>
      </c>
      <c r="F83" s="52">
        <f t="shared" si="0"/>
        <v>290000</v>
      </c>
    </row>
    <row r="84" spans="2:6" ht="15.75" x14ac:dyDescent="0.3">
      <c r="B84" s="43">
        <v>295051</v>
      </c>
      <c r="C84" s="49" t="s">
        <v>61</v>
      </c>
      <c r="D84" s="50">
        <v>1</v>
      </c>
      <c r="E84" s="51">
        <v>298000</v>
      </c>
      <c r="F84" s="52">
        <f t="shared" si="0"/>
        <v>298000</v>
      </c>
    </row>
    <row r="85" spans="2:6" ht="15.75" x14ac:dyDescent="0.3">
      <c r="B85" s="43">
        <v>272153</v>
      </c>
      <c r="C85" s="49" t="s">
        <v>61</v>
      </c>
      <c r="D85" s="50">
        <v>1</v>
      </c>
      <c r="E85" s="51">
        <v>270000</v>
      </c>
      <c r="F85" s="52">
        <f t="shared" si="0"/>
        <v>270000</v>
      </c>
    </row>
    <row r="86" spans="2:6" ht="15.75" x14ac:dyDescent="0.3">
      <c r="B86" s="43"/>
      <c r="C86" s="49"/>
      <c r="D86" s="50"/>
      <c r="E86" s="51"/>
      <c r="F86" s="52"/>
    </row>
    <row r="87" spans="2:6" ht="16.5" thickBot="1" x14ac:dyDescent="0.35">
      <c r="B87" s="43"/>
      <c r="C87" s="28"/>
      <c r="D87" s="26"/>
      <c r="E87" s="27" t="s">
        <v>14</v>
      </c>
      <c r="F87" s="30">
        <f>SUM(F69:F86)</f>
        <v>13400000</v>
      </c>
    </row>
    <row r="90" spans="2:6" x14ac:dyDescent="0.25">
      <c r="E90" s="54" t="s">
        <v>16</v>
      </c>
      <c r="F90" s="55">
        <f>F54+F33+F17+F87</f>
        <v>17962700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85"/>
  <sheetViews>
    <sheetView topLeftCell="A25" workbookViewId="0">
      <selection activeCell="C23" sqref="C23"/>
    </sheetView>
  </sheetViews>
  <sheetFormatPr baseColWidth="10" defaultRowHeight="15" x14ac:dyDescent="0.25"/>
  <cols>
    <col min="2" max="2" width="31.7109375" customWidth="1"/>
    <col min="3" max="3" width="38.28515625" customWidth="1"/>
    <col min="4" max="4" width="12.140625" customWidth="1"/>
    <col min="5" max="5" width="13.28515625" customWidth="1"/>
    <col min="6" max="6" width="14.28515625" customWidth="1"/>
  </cols>
  <sheetData>
    <row r="3" spans="2:6" s="106" customFormat="1" ht="15" customHeight="1" thickBot="1" x14ac:dyDescent="0.3"/>
    <row r="4" spans="2:6" ht="15.75" thickBot="1" x14ac:dyDescent="0.3">
      <c r="B4" s="75"/>
      <c r="C4" s="76" t="s">
        <v>15</v>
      </c>
      <c r="D4" s="61"/>
      <c r="E4" s="62"/>
      <c r="F4" s="63"/>
    </row>
    <row r="5" spans="2:6" ht="15.75" x14ac:dyDescent="0.3">
      <c r="B5" s="77" t="s">
        <v>0</v>
      </c>
      <c r="C5" s="78" t="s">
        <v>81</v>
      </c>
      <c r="D5" s="64"/>
      <c r="E5" s="65" t="s">
        <v>22</v>
      </c>
      <c r="F5" s="66"/>
    </row>
    <row r="6" spans="2:6" ht="15.75" x14ac:dyDescent="0.3">
      <c r="B6" s="79" t="s">
        <v>1</v>
      </c>
      <c r="C6" s="80" t="s">
        <v>82</v>
      </c>
      <c r="D6" s="67"/>
      <c r="E6" s="85"/>
      <c r="F6" s="68"/>
    </row>
    <row r="7" spans="2:6" ht="16.5" x14ac:dyDescent="0.3">
      <c r="B7" s="79" t="s">
        <v>2</v>
      </c>
      <c r="C7" s="81">
        <v>134374</v>
      </c>
      <c r="D7" s="69"/>
      <c r="E7" s="90">
        <v>42076</v>
      </c>
      <c r="F7" s="68"/>
    </row>
    <row r="8" spans="2:6" ht="15.75" x14ac:dyDescent="0.3">
      <c r="B8" s="79" t="s">
        <v>3</v>
      </c>
      <c r="C8" s="81"/>
      <c r="D8" s="64"/>
      <c r="E8" s="93" t="s">
        <v>106</v>
      </c>
      <c r="F8" s="68"/>
    </row>
    <row r="9" spans="2:6" ht="15.75" x14ac:dyDescent="0.3">
      <c r="B9" s="79" t="s">
        <v>83</v>
      </c>
      <c r="C9" s="114">
        <v>8190</v>
      </c>
      <c r="D9" s="64"/>
      <c r="E9" s="68"/>
      <c r="F9" s="68"/>
    </row>
    <row r="10" spans="2:6" ht="15.75" x14ac:dyDescent="0.3">
      <c r="B10" s="79" t="s">
        <v>4</v>
      </c>
      <c r="C10" s="81">
        <v>94585</v>
      </c>
      <c r="D10" s="64"/>
      <c r="E10" s="68"/>
      <c r="F10" s="68"/>
    </row>
    <row r="11" spans="2:6" ht="15.75" x14ac:dyDescent="0.3">
      <c r="B11" s="82" t="s">
        <v>6</v>
      </c>
      <c r="C11" s="83">
        <v>7053</v>
      </c>
      <c r="D11" s="64"/>
      <c r="E11" s="70"/>
      <c r="F11" s="68"/>
    </row>
    <row r="12" spans="2:6" ht="15.75" x14ac:dyDescent="0.3">
      <c r="B12" s="82" t="s">
        <v>7</v>
      </c>
      <c r="C12" s="83"/>
      <c r="D12" s="64"/>
      <c r="E12" s="70"/>
      <c r="F12" s="68"/>
    </row>
    <row r="13" spans="2:6" ht="16.5" thickBot="1" x14ac:dyDescent="0.35">
      <c r="B13" s="82" t="s">
        <v>8</v>
      </c>
      <c r="C13" s="83"/>
      <c r="D13" s="64"/>
      <c r="E13" s="70"/>
      <c r="F13" s="86"/>
    </row>
    <row r="14" spans="2:6" ht="16.5" thickBot="1" x14ac:dyDescent="0.35">
      <c r="B14" s="123" t="s">
        <v>9</v>
      </c>
      <c r="C14" s="124" t="s">
        <v>10</v>
      </c>
      <c r="D14" s="125" t="s">
        <v>11</v>
      </c>
      <c r="E14" s="124" t="s">
        <v>12</v>
      </c>
      <c r="F14" s="126" t="s">
        <v>13</v>
      </c>
    </row>
    <row r="15" spans="2:6" x14ac:dyDescent="0.25">
      <c r="B15" s="88"/>
      <c r="C15" s="87"/>
      <c r="D15" s="88"/>
      <c r="E15" s="89"/>
      <c r="F15" s="91"/>
    </row>
    <row r="16" spans="2:6" x14ac:dyDescent="0.25">
      <c r="B16" s="96" t="s">
        <v>84</v>
      </c>
      <c r="C16" s="84" t="s">
        <v>85</v>
      </c>
      <c r="D16" s="84">
        <v>1</v>
      </c>
      <c r="E16" s="129">
        <v>42758</v>
      </c>
      <c r="F16" s="129">
        <f>E16*D16</f>
        <v>42758</v>
      </c>
    </row>
    <row r="17" spans="2:6" ht="15.75" x14ac:dyDescent="0.3">
      <c r="B17" s="71"/>
      <c r="C17" s="72"/>
      <c r="D17" s="84"/>
      <c r="E17" s="73" t="s">
        <v>14</v>
      </c>
      <c r="F17" s="74">
        <f>SUM(F16)</f>
        <v>42758</v>
      </c>
    </row>
    <row r="19" spans="2:6" ht="15.75" thickBot="1" x14ac:dyDescent="0.3"/>
    <row r="20" spans="2:6" ht="15.75" thickBot="1" x14ac:dyDescent="0.3">
      <c r="B20" s="75"/>
      <c r="C20" s="76" t="s">
        <v>19</v>
      </c>
      <c r="D20" s="61"/>
      <c r="E20" s="62"/>
      <c r="F20" s="63"/>
    </row>
    <row r="21" spans="2:6" ht="15.75" x14ac:dyDescent="0.3">
      <c r="B21" s="77" t="s">
        <v>0</v>
      </c>
      <c r="C21" s="112" t="s">
        <v>86</v>
      </c>
      <c r="D21" s="64"/>
      <c r="E21" s="65" t="s">
        <v>22</v>
      </c>
      <c r="F21" s="66"/>
    </row>
    <row r="22" spans="2:6" ht="15.75" x14ac:dyDescent="0.3">
      <c r="B22" s="79" t="s">
        <v>1</v>
      </c>
      <c r="C22" s="113" t="s">
        <v>87</v>
      </c>
      <c r="D22" s="67"/>
      <c r="E22" s="85"/>
      <c r="F22" s="68"/>
    </row>
    <row r="23" spans="2:6" ht="16.5" x14ac:dyDescent="0.3">
      <c r="B23" s="79" t="s">
        <v>2</v>
      </c>
      <c r="C23" s="114" t="s">
        <v>93</v>
      </c>
      <c r="D23" s="69"/>
      <c r="E23" s="97">
        <v>42082</v>
      </c>
      <c r="F23" s="68"/>
    </row>
    <row r="24" spans="2:6" ht="15.75" x14ac:dyDescent="0.3">
      <c r="B24" s="79" t="s">
        <v>3</v>
      </c>
      <c r="C24" s="100"/>
      <c r="D24" s="64"/>
      <c r="E24" s="93" t="s">
        <v>207</v>
      </c>
      <c r="F24" s="68"/>
    </row>
    <row r="25" spans="2:6" ht="15.75" x14ac:dyDescent="0.3">
      <c r="B25" s="79" t="s">
        <v>83</v>
      </c>
      <c r="C25" s="114"/>
      <c r="D25" s="64"/>
      <c r="E25" s="68"/>
      <c r="F25" s="68"/>
    </row>
    <row r="26" spans="2:6" ht="15.75" x14ac:dyDescent="0.3">
      <c r="B26" s="79" t="s">
        <v>4</v>
      </c>
      <c r="C26" s="100">
        <v>1202</v>
      </c>
      <c r="D26" s="64"/>
      <c r="E26" s="68"/>
      <c r="F26" s="68"/>
    </row>
    <row r="27" spans="2:6" ht="15.75" x14ac:dyDescent="0.3">
      <c r="B27" s="82" t="s">
        <v>6</v>
      </c>
      <c r="C27" s="101"/>
      <c r="D27" s="64"/>
      <c r="E27" s="70"/>
      <c r="F27" s="68"/>
    </row>
    <row r="28" spans="2:6" ht="15.75" x14ac:dyDescent="0.3">
      <c r="B28" s="82" t="s">
        <v>7</v>
      </c>
      <c r="C28" s="101"/>
      <c r="D28" s="64"/>
      <c r="E28" s="70"/>
      <c r="F28" s="68"/>
    </row>
    <row r="29" spans="2:6" ht="16.5" thickBot="1" x14ac:dyDescent="0.35">
      <c r="B29" s="82" t="s">
        <v>8</v>
      </c>
      <c r="C29" s="101"/>
      <c r="D29" s="64"/>
      <c r="E29" s="70"/>
      <c r="F29" s="86"/>
    </row>
    <row r="30" spans="2:6" ht="16.5" thickBot="1" x14ac:dyDescent="0.35">
      <c r="B30" s="123" t="s">
        <v>9</v>
      </c>
      <c r="C30" s="124" t="s">
        <v>10</v>
      </c>
      <c r="D30" s="125" t="s">
        <v>11</v>
      </c>
      <c r="E30" s="124" t="s">
        <v>12</v>
      </c>
      <c r="F30" s="126" t="s">
        <v>13</v>
      </c>
    </row>
    <row r="31" spans="2:6" x14ac:dyDescent="0.25">
      <c r="B31" s="103"/>
      <c r="C31" s="102"/>
      <c r="D31" s="127"/>
      <c r="E31" s="104"/>
      <c r="F31" s="128"/>
    </row>
    <row r="32" spans="2:6" x14ac:dyDescent="0.25">
      <c r="B32" s="96" t="s">
        <v>89</v>
      </c>
      <c r="C32" s="84" t="s">
        <v>88</v>
      </c>
      <c r="D32" s="84">
        <v>10</v>
      </c>
      <c r="E32" s="129">
        <v>19990</v>
      </c>
      <c r="F32" s="129">
        <f>E32*D32</f>
        <v>199900</v>
      </c>
    </row>
    <row r="33" spans="2:6" ht="15.75" x14ac:dyDescent="0.3">
      <c r="B33" s="71"/>
      <c r="C33" s="72"/>
      <c r="D33" s="84"/>
      <c r="E33" s="73" t="s">
        <v>14</v>
      </c>
      <c r="F33" s="74">
        <f>SUM(F32)</f>
        <v>199900</v>
      </c>
    </row>
    <row r="35" spans="2:6" ht="15.75" thickBot="1" x14ac:dyDescent="0.3"/>
    <row r="36" spans="2:6" ht="15.75" thickBot="1" x14ac:dyDescent="0.3">
      <c r="B36" s="75"/>
      <c r="C36" s="76" t="s">
        <v>73</v>
      </c>
      <c r="D36" s="61"/>
      <c r="E36" s="62"/>
      <c r="F36" s="63"/>
    </row>
    <row r="37" spans="2:6" ht="15.75" x14ac:dyDescent="0.3">
      <c r="B37" s="77" t="s">
        <v>0</v>
      </c>
      <c r="C37" s="112" t="s">
        <v>90</v>
      </c>
      <c r="D37" s="64"/>
      <c r="E37" s="65" t="s">
        <v>22</v>
      </c>
      <c r="F37" s="66"/>
    </row>
    <row r="38" spans="2:6" ht="15.75" x14ac:dyDescent="0.3">
      <c r="B38" s="79" t="s">
        <v>1</v>
      </c>
      <c r="C38" s="113" t="s">
        <v>91</v>
      </c>
      <c r="D38" s="67"/>
      <c r="E38" s="85"/>
      <c r="F38" s="68"/>
    </row>
    <row r="39" spans="2:6" ht="16.5" x14ac:dyDescent="0.3">
      <c r="B39" s="79" t="s">
        <v>2</v>
      </c>
      <c r="C39" s="100">
        <v>133407</v>
      </c>
      <c r="D39" s="69"/>
      <c r="E39" s="97">
        <v>42090</v>
      </c>
      <c r="F39" s="68"/>
    </row>
    <row r="40" spans="2:6" ht="15.75" x14ac:dyDescent="0.3">
      <c r="B40" s="79" t="s">
        <v>3</v>
      </c>
      <c r="C40" s="100"/>
      <c r="D40" s="64"/>
      <c r="E40" s="93" t="s">
        <v>188</v>
      </c>
      <c r="F40" s="68"/>
    </row>
    <row r="41" spans="2:6" ht="15.75" x14ac:dyDescent="0.3">
      <c r="B41" s="79" t="s">
        <v>83</v>
      </c>
      <c r="C41" s="114"/>
      <c r="D41" s="64"/>
      <c r="E41" s="68"/>
      <c r="F41" s="68"/>
    </row>
    <row r="42" spans="2:6" ht="15.75" x14ac:dyDescent="0.3">
      <c r="B42" s="79" t="s">
        <v>4</v>
      </c>
      <c r="C42" s="100">
        <v>222701</v>
      </c>
      <c r="D42" s="64"/>
      <c r="E42" s="68"/>
      <c r="F42" s="68"/>
    </row>
    <row r="43" spans="2:6" ht="15.75" x14ac:dyDescent="0.3">
      <c r="B43" s="82" t="s">
        <v>6</v>
      </c>
      <c r="C43" s="101">
        <v>70500</v>
      </c>
      <c r="D43" s="64"/>
      <c r="E43" s="70"/>
      <c r="F43" s="68"/>
    </row>
    <row r="44" spans="2:6" ht="15.75" x14ac:dyDescent="0.3">
      <c r="B44" s="82" t="s">
        <v>7</v>
      </c>
      <c r="C44" s="101"/>
      <c r="D44" s="64"/>
      <c r="E44" s="70"/>
      <c r="F44" s="68"/>
    </row>
    <row r="45" spans="2:6" ht="16.5" thickBot="1" x14ac:dyDescent="0.35">
      <c r="B45" s="82" t="s">
        <v>8</v>
      </c>
      <c r="C45" s="101"/>
      <c r="D45" s="64"/>
      <c r="E45" s="70"/>
      <c r="F45" s="86"/>
    </row>
    <row r="46" spans="2:6" ht="16.5" thickBot="1" x14ac:dyDescent="0.35">
      <c r="B46" s="123" t="s">
        <v>9</v>
      </c>
      <c r="C46" s="124" t="s">
        <v>10</v>
      </c>
      <c r="D46" s="125" t="s">
        <v>11</v>
      </c>
      <c r="E46" s="124" t="s">
        <v>12</v>
      </c>
      <c r="F46" s="126" t="s">
        <v>13</v>
      </c>
    </row>
    <row r="47" spans="2:6" x14ac:dyDescent="0.25">
      <c r="B47" s="103"/>
      <c r="C47" s="102"/>
      <c r="D47" s="103"/>
      <c r="E47" s="104"/>
      <c r="F47" s="98"/>
    </row>
    <row r="48" spans="2:6" x14ac:dyDescent="0.25">
      <c r="B48" s="96">
        <v>3200000000</v>
      </c>
      <c r="C48" s="84" t="s">
        <v>92</v>
      </c>
      <c r="D48" s="84">
        <v>1</v>
      </c>
      <c r="E48" s="129">
        <v>478146</v>
      </c>
      <c r="F48" s="129">
        <f>E48*D48</f>
        <v>478146</v>
      </c>
    </row>
    <row r="49" spans="2:6" ht="15.75" x14ac:dyDescent="0.3">
      <c r="B49" s="71"/>
      <c r="C49" s="72"/>
      <c r="D49" s="84"/>
      <c r="E49" s="73" t="s">
        <v>14</v>
      </c>
      <c r="F49" s="74">
        <f>SUM(F48)</f>
        <v>478146</v>
      </c>
    </row>
    <row r="51" spans="2:6" ht="15.75" thickBot="1" x14ac:dyDescent="0.3"/>
    <row r="52" spans="2:6" ht="15.75" thickBot="1" x14ac:dyDescent="0.3">
      <c r="B52" s="75"/>
      <c r="C52" s="76" t="s">
        <v>75</v>
      </c>
      <c r="D52" s="61"/>
      <c r="E52" s="62"/>
      <c r="F52" s="63"/>
    </row>
    <row r="53" spans="2:6" ht="15.75" x14ac:dyDescent="0.3">
      <c r="B53" s="77" t="s">
        <v>0</v>
      </c>
      <c r="C53" s="112" t="s">
        <v>27</v>
      </c>
      <c r="D53" s="64"/>
      <c r="E53" s="65" t="s">
        <v>22</v>
      </c>
      <c r="F53" s="66"/>
    </row>
    <row r="54" spans="2:6" ht="15.75" x14ac:dyDescent="0.3">
      <c r="B54" s="79" t="s">
        <v>1</v>
      </c>
      <c r="C54" s="113" t="s">
        <v>94</v>
      </c>
      <c r="D54" s="67"/>
      <c r="E54" s="85"/>
      <c r="F54" s="68"/>
    </row>
    <row r="55" spans="2:6" ht="16.5" x14ac:dyDescent="0.3">
      <c r="B55" s="79" t="s">
        <v>2</v>
      </c>
      <c r="C55" s="114">
        <v>134749</v>
      </c>
      <c r="D55" s="69"/>
      <c r="E55" s="97">
        <v>42090</v>
      </c>
      <c r="F55" s="68"/>
    </row>
    <row r="56" spans="2:6" ht="15.75" x14ac:dyDescent="0.3">
      <c r="B56" s="79" t="s">
        <v>3</v>
      </c>
      <c r="C56" s="114"/>
      <c r="D56" s="64"/>
      <c r="E56" s="93" t="s">
        <v>189</v>
      </c>
      <c r="F56" s="68"/>
    </row>
    <row r="57" spans="2:6" ht="15.75" x14ac:dyDescent="0.3">
      <c r="B57" s="79" t="s">
        <v>83</v>
      </c>
      <c r="C57" s="114"/>
      <c r="D57" s="64"/>
      <c r="E57" s="68"/>
      <c r="F57" s="68"/>
    </row>
    <row r="58" spans="2:6" ht="15.75" x14ac:dyDescent="0.3">
      <c r="B58" s="79" t="s">
        <v>4</v>
      </c>
      <c r="C58" s="114">
        <v>63125</v>
      </c>
      <c r="D58" s="64"/>
      <c r="E58" s="68"/>
      <c r="F58" s="68"/>
    </row>
    <row r="59" spans="2:6" ht="15.75" x14ac:dyDescent="0.3">
      <c r="B59" s="82" t="s">
        <v>6</v>
      </c>
      <c r="C59" s="115">
        <v>7017</v>
      </c>
      <c r="D59" s="64"/>
      <c r="E59" s="70"/>
      <c r="F59" s="68"/>
    </row>
    <row r="60" spans="2:6" ht="15.75" x14ac:dyDescent="0.3">
      <c r="B60" s="82" t="s">
        <v>7</v>
      </c>
      <c r="C60" s="115"/>
      <c r="D60" s="64"/>
      <c r="E60" s="70"/>
      <c r="F60" s="68"/>
    </row>
    <row r="61" spans="2:6" ht="16.5" thickBot="1" x14ac:dyDescent="0.35">
      <c r="B61" s="82" t="s">
        <v>8</v>
      </c>
      <c r="C61" s="115"/>
      <c r="D61" s="64"/>
      <c r="E61" s="70"/>
      <c r="F61" s="86"/>
    </row>
    <row r="62" spans="2:6" ht="16.5" thickBot="1" x14ac:dyDescent="0.35">
      <c r="B62" s="123" t="s">
        <v>9</v>
      </c>
      <c r="C62" s="124" t="s">
        <v>10</v>
      </c>
      <c r="D62" s="125" t="s">
        <v>11</v>
      </c>
      <c r="E62" s="124" t="s">
        <v>12</v>
      </c>
      <c r="F62" s="126" t="s">
        <v>13</v>
      </c>
    </row>
    <row r="63" spans="2:6" x14ac:dyDescent="0.25">
      <c r="B63" s="96"/>
      <c r="C63" s="116" t="s">
        <v>95</v>
      </c>
      <c r="D63" s="116"/>
      <c r="E63" s="129"/>
      <c r="F63" s="129"/>
    </row>
    <row r="64" spans="2:6" x14ac:dyDescent="0.25">
      <c r="B64" s="96">
        <v>29387</v>
      </c>
      <c r="C64" s="116" t="s">
        <v>96</v>
      </c>
      <c r="D64" s="116">
        <v>2</v>
      </c>
      <c r="E64" s="129">
        <v>22000</v>
      </c>
      <c r="F64" s="129">
        <f>E64*D64</f>
        <v>44000</v>
      </c>
    </row>
    <row r="65" spans="2:6" x14ac:dyDescent="0.25">
      <c r="B65" s="96">
        <v>11112222</v>
      </c>
      <c r="C65" s="135" t="s">
        <v>111</v>
      </c>
      <c r="D65" s="116">
        <v>1</v>
      </c>
      <c r="E65" s="129">
        <v>5515206</v>
      </c>
      <c r="F65" s="129">
        <v>515206</v>
      </c>
    </row>
    <row r="66" spans="2:6" ht="15.75" x14ac:dyDescent="0.3">
      <c r="B66" s="71"/>
      <c r="C66" s="110"/>
      <c r="D66" s="116"/>
      <c r="E66" s="111" t="s">
        <v>14</v>
      </c>
      <c r="F66" s="74">
        <f>SUM(F64:F65)</f>
        <v>559206</v>
      </c>
    </row>
    <row r="67" spans="2:6" ht="15.75" thickBot="1" x14ac:dyDescent="0.3"/>
    <row r="68" spans="2:6" ht="15.75" thickBot="1" x14ac:dyDescent="0.3">
      <c r="B68" s="75"/>
      <c r="C68" s="76" t="s">
        <v>74</v>
      </c>
      <c r="D68" s="61"/>
      <c r="E68" s="62"/>
      <c r="F68" s="63"/>
    </row>
    <row r="69" spans="2:6" ht="15.75" x14ac:dyDescent="0.3">
      <c r="B69" s="77" t="s">
        <v>0</v>
      </c>
      <c r="C69" s="112" t="s">
        <v>97</v>
      </c>
      <c r="D69" s="64"/>
      <c r="E69" s="65" t="s">
        <v>22</v>
      </c>
      <c r="F69" s="66"/>
    </row>
    <row r="70" spans="2:6" ht="15.75" x14ac:dyDescent="0.3">
      <c r="B70" s="79" t="s">
        <v>1</v>
      </c>
      <c r="C70" s="113" t="s">
        <v>98</v>
      </c>
      <c r="D70" s="67"/>
      <c r="E70" s="85"/>
      <c r="F70" s="68"/>
    </row>
    <row r="71" spans="2:6" ht="16.5" x14ac:dyDescent="0.3">
      <c r="B71" s="79" t="s">
        <v>2</v>
      </c>
      <c r="C71" s="114">
        <v>134517</v>
      </c>
      <c r="D71" s="69"/>
      <c r="E71" s="97">
        <v>42086</v>
      </c>
      <c r="F71" s="68"/>
    </row>
    <row r="72" spans="2:6" ht="15.75" x14ac:dyDescent="0.3">
      <c r="B72" s="79" t="s">
        <v>3</v>
      </c>
      <c r="C72" s="114"/>
      <c r="D72" s="64"/>
      <c r="E72" s="93" t="s">
        <v>169</v>
      </c>
      <c r="F72" s="68"/>
    </row>
    <row r="73" spans="2:6" ht="15.75" x14ac:dyDescent="0.3">
      <c r="B73" s="79" t="s">
        <v>83</v>
      </c>
      <c r="C73" s="114">
        <v>8681</v>
      </c>
      <c r="D73" s="64"/>
      <c r="E73" s="68"/>
      <c r="F73" s="68"/>
    </row>
    <row r="74" spans="2:6" ht="15.75" x14ac:dyDescent="0.3">
      <c r="B74" s="79" t="s">
        <v>4</v>
      </c>
      <c r="C74" s="114" t="s">
        <v>100</v>
      </c>
      <c r="D74" s="64"/>
      <c r="E74" s="68"/>
      <c r="F74" s="68"/>
    </row>
    <row r="75" spans="2:6" ht="15.75" x14ac:dyDescent="0.3">
      <c r="B75" s="82" t="s">
        <v>6</v>
      </c>
      <c r="C75" s="115">
        <v>588</v>
      </c>
      <c r="D75" s="64"/>
      <c r="E75" s="70"/>
      <c r="F75" s="68"/>
    </row>
    <row r="76" spans="2:6" ht="15.75" x14ac:dyDescent="0.3">
      <c r="B76" s="82" t="s">
        <v>7</v>
      </c>
      <c r="C76" s="115"/>
      <c r="D76" s="64"/>
      <c r="E76" s="70"/>
      <c r="F76" s="68"/>
    </row>
    <row r="77" spans="2:6" ht="16.5" thickBot="1" x14ac:dyDescent="0.35">
      <c r="B77" s="82" t="s">
        <v>8</v>
      </c>
      <c r="C77" s="115"/>
      <c r="D77" s="64"/>
      <c r="E77" s="70"/>
      <c r="F77" s="86"/>
    </row>
    <row r="78" spans="2:6" s="106" customFormat="1" ht="16.5" thickBot="1" x14ac:dyDescent="0.35">
      <c r="B78" s="123" t="s">
        <v>9</v>
      </c>
      <c r="C78" s="124" t="s">
        <v>10</v>
      </c>
      <c r="D78" s="125" t="s">
        <v>11</v>
      </c>
      <c r="E78" s="124" t="s">
        <v>12</v>
      </c>
      <c r="F78" s="126" t="s">
        <v>13</v>
      </c>
    </row>
    <row r="79" spans="2:6" s="106" customFormat="1" x14ac:dyDescent="0.25">
      <c r="B79" s="103"/>
      <c r="C79" s="102"/>
      <c r="D79" s="103"/>
      <c r="E79" s="104"/>
      <c r="F79" s="98"/>
    </row>
    <row r="80" spans="2:6" x14ac:dyDescent="0.25">
      <c r="B80" s="96"/>
      <c r="C80" s="116" t="s">
        <v>99</v>
      </c>
      <c r="D80" s="116">
        <v>1</v>
      </c>
      <c r="E80" s="129">
        <v>285000</v>
      </c>
      <c r="F80" s="129">
        <f>E80*D80</f>
        <v>285000</v>
      </c>
    </row>
    <row r="81" spans="2:6" ht="15.75" x14ac:dyDescent="0.3">
      <c r="B81" s="71"/>
      <c r="C81" s="110"/>
      <c r="D81" s="116"/>
      <c r="E81" s="111" t="s">
        <v>14</v>
      </c>
      <c r="F81" s="74">
        <f>SUM(F80)</f>
        <v>285000</v>
      </c>
    </row>
    <row r="84" spans="2:6" x14ac:dyDescent="0.25">
      <c r="E84" s="92" t="s">
        <v>76</v>
      </c>
      <c r="F84" s="55">
        <f>F81+F66+F49+F33+F17</f>
        <v>1565010</v>
      </c>
    </row>
    <row r="85" spans="2:6" x14ac:dyDescent="0.25">
      <c r="F85" t="s">
        <v>22</v>
      </c>
    </row>
  </sheetData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81"/>
  <sheetViews>
    <sheetView topLeftCell="A58" workbookViewId="0">
      <selection activeCell="F77" sqref="F77"/>
    </sheetView>
  </sheetViews>
  <sheetFormatPr baseColWidth="10" defaultRowHeight="15" x14ac:dyDescent="0.25"/>
  <cols>
    <col min="2" max="2" width="32.42578125" customWidth="1"/>
    <col min="3" max="3" width="39.42578125" customWidth="1"/>
    <col min="4" max="4" width="12.28515625" customWidth="1"/>
    <col min="5" max="5" width="14" customWidth="1"/>
    <col min="6" max="6" width="13.42578125" customWidth="1"/>
  </cols>
  <sheetData>
    <row r="2" spans="2:6" ht="15.75" thickBot="1" x14ac:dyDescent="0.3"/>
    <row r="3" spans="2:6" ht="15.75" thickBot="1" x14ac:dyDescent="0.3">
      <c r="B3" s="75"/>
      <c r="C3" s="76" t="s">
        <v>25</v>
      </c>
      <c r="D3" s="61"/>
      <c r="E3" s="62"/>
      <c r="F3" s="63"/>
    </row>
    <row r="4" spans="2:6" ht="15.75" x14ac:dyDescent="0.3">
      <c r="B4" s="77" t="s">
        <v>0</v>
      </c>
      <c r="C4" s="99" t="s">
        <v>101</v>
      </c>
      <c r="D4" s="64"/>
      <c r="E4" s="65" t="s">
        <v>22</v>
      </c>
      <c r="F4" s="66"/>
    </row>
    <row r="5" spans="2:6" ht="15.75" x14ac:dyDescent="0.3">
      <c r="B5" s="79" t="s">
        <v>1</v>
      </c>
      <c r="C5" s="80" t="s">
        <v>102</v>
      </c>
      <c r="D5" s="67"/>
      <c r="E5" s="85"/>
      <c r="F5" s="68"/>
    </row>
    <row r="6" spans="2:6" ht="16.5" x14ac:dyDescent="0.3">
      <c r="B6" s="79" t="s">
        <v>2</v>
      </c>
      <c r="C6" s="100">
        <v>134750</v>
      </c>
      <c r="D6" s="69"/>
      <c r="E6" s="97">
        <v>42086</v>
      </c>
      <c r="F6" s="68"/>
    </row>
    <row r="7" spans="2:6" ht="15.75" x14ac:dyDescent="0.3">
      <c r="B7" s="79" t="s">
        <v>3</v>
      </c>
      <c r="C7" s="100"/>
      <c r="D7" s="64"/>
      <c r="E7" s="93" t="s">
        <v>190</v>
      </c>
      <c r="F7" s="68"/>
    </row>
    <row r="8" spans="2:6" ht="15.75" x14ac:dyDescent="0.3">
      <c r="B8" s="79" t="s">
        <v>4</v>
      </c>
      <c r="C8" s="100" t="s">
        <v>103</v>
      </c>
      <c r="D8" s="64"/>
      <c r="E8" s="68"/>
      <c r="F8" s="68"/>
    </row>
    <row r="9" spans="2:6" ht="15.75" x14ac:dyDescent="0.3">
      <c r="B9" s="82" t="s">
        <v>6</v>
      </c>
      <c r="C9" s="101"/>
      <c r="D9" s="64"/>
      <c r="E9" s="70"/>
      <c r="F9" s="68"/>
    </row>
    <row r="10" spans="2:6" ht="15.75" x14ac:dyDescent="0.3">
      <c r="B10" s="82" t="s">
        <v>7</v>
      </c>
      <c r="C10" s="101"/>
      <c r="D10" s="64"/>
      <c r="E10" s="70"/>
      <c r="F10" s="68"/>
    </row>
    <row r="11" spans="2:6" ht="16.5" thickBot="1" x14ac:dyDescent="0.35">
      <c r="B11" s="82" t="s">
        <v>8</v>
      </c>
      <c r="C11" s="101"/>
      <c r="D11" s="64"/>
      <c r="E11" s="70"/>
      <c r="F11" s="86"/>
    </row>
    <row r="12" spans="2:6" ht="15.75" x14ac:dyDescent="0.3">
      <c r="B12" s="107" t="s">
        <v>9</v>
      </c>
      <c r="C12" s="108" t="s">
        <v>10</v>
      </c>
      <c r="D12" s="108" t="s">
        <v>11</v>
      </c>
      <c r="E12" s="108" t="s">
        <v>12</v>
      </c>
      <c r="F12" s="109" t="s">
        <v>13</v>
      </c>
    </row>
    <row r="13" spans="2:6" ht="15.75" x14ac:dyDescent="0.3">
      <c r="B13" s="71"/>
      <c r="C13" s="116"/>
      <c r="D13" s="71"/>
      <c r="E13" s="60"/>
      <c r="F13" s="74"/>
    </row>
    <row r="14" spans="2:6" ht="15.75" x14ac:dyDescent="0.3">
      <c r="B14" s="116" t="s">
        <v>105</v>
      </c>
      <c r="C14" s="19" t="s">
        <v>104</v>
      </c>
      <c r="D14" s="116">
        <v>12</v>
      </c>
      <c r="E14" s="74">
        <v>47143</v>
      </c>
      <c r="F14" s="74">
        <f>E14*D14</f>
        <v>565716</v>
      </c>
    </row>
    <row r="15" spans="2:6" ht="15.75" x14ac:dyDescent="0.3">
      <c r="B15" s="71"/>
      <c r="C15" s="72"/>
      <c r="D15" s="84"/>
      <c r="E15" s="73" t="s">
        <v>14</v>
      </c>
      <c r="F15" s="74">
        <f>SUM(F13:F14)</f>
        <v>565716</v>
      </c>
    </row>
    <row r="17" spans="2:6" ht="15.75" thickBot="1" x14ac:dyDescent="0.3"/>
    <row r="18" spans="2:6" ht="15.75" thickBot="1" x14ac:dyDescent="0.3">
      <c r="B18" s="75"/>
      <c r="C18" s="76" t="s">
        <v>26</v>
      </c>
      <c r="D18" s="61"/>
      <c r="E18" s="62"/>
      <c r="F18" s="63"/>
    </row>
    <row r="19" spans="2:6" ht="15.75" x14ac:dyDescent="0.3">
      <c r="B19" s="77" t="s">
        <v>0</v>
      </c>
      <c r="C19" s="112" t="s">
        <v>107</v>
      </c>
      <c r="D19" s="64"/>
      <c r="E19" s="65" t="s">
        <v>22</v>
      </c>
      <c r="F19" s="66"/>
    </row>
    <row r="20" spans="2:6" ht="15.75" x14ac:dyDescent="0.3">
      <c r="B20" s="79" t="s">
        <v>1</v>
      </c>
      <c r="C20" s="113" t="s">
        <v>108</v>
      </c>
      <c r="D20" s="67"/>
      <c r="E20" s="85"/>
      <c r="F20" s="68"/>
    </row>
    <row r="21" spans="2:6" ht="16.5" x14ac:dyDescent="0.3">
      <c r="B21" s="79" t="s">
        <v>2</v>
      </c>
      <c r="C21" s="100">
        <v>131819</v>
      </c>
      <c r="D21" s="69"/>
      <c r="E21" s="97">
        <v>42090</v>
      </c>
      <c r="F21" s="68"/>
    </row>
    <row r="22" spans="2:6" ht="15.75" x14ac:dyDescent="0.3">
      <c r="B22" s="79" t="s">
        <v>3</v>
      </c>
      <c r="C22" s="100"/>
      <c r="D22" s="64"/>
      <c r="E22" s="93" t="s">
        <v>191</v>
      </c>
      <c r="F22" s="68"/>
    </row>
    <row r="23" spans="2:6" ht="15.75" x14ac:dyDescent="0.3">
      <c r="B23" s="79" t="s">
        <v>4</v>
      </c>
      <c r="C23" s="100"/>
      <c r="D23" s="64"/>
      <c r="E23" s="68"/>
      <c r="F23" s="68"/>
    </row>
    <row r="24" spans="2:6" ht="15.75" x14ac:dyDescent="0.3">
      <c r="B24" s="82" t="s">
        <v>6</v>
      </c>
      <c r="C24" s="101">
        <v>7216</v>
      </c>
      <c r="D24" s="64"/>
      <c r="E24" s="70"/>
      <c r="F24" s="68"/>
    </row>
    <row r="25" spans="2:6" ht="15.75" x14ac:dyDescent="0.3">
      <c r="B25" s="82" t="s">
        <v>7</v>
      </c>
      <c r="C25" s="101"/>
      <c r="D25" s="64"/>
      <c r="E25" s="70"/>
      <c r="F25" s="68"/>
    </row>
    <row r="26" spans="2:6" ht="16.5" thickBot="1" x14ac:dyDescent="0.35">
      <c r="B26" s="82" t="s">
        <v>8</v>
      </c>
      <c r="C26" s="101"/>
      <c r="D26" s="64"/>
      <c r="E26" s="70"/>
      <c r="F26" s="86"/>
    </row>
    <row r="27" spans="2:6" ht="15.75" x14ac:dyDescent="0.3">
      <c r="B27" s="107" t="s">
        <v>9</v>
      </c>
      <c r="C27" s="108" t="s">
        <v>10</v>
      </c>
      <c r="D27" s="108" t="s">
        <v>11</v>
      </c>
      <c r="E27" s="108" t="s">
        <v>12</v>
      </c>
      <c r="F27" s="109" t="s">
        <v>13</v>
      </c>
    </row>
    <row r="28" spans="2:6" x14ac:dyDescent="0.25">
      <c r="B28" s="116"/>
      <c r="C28" s="19" t="s">
        <v>109</v>
      </c>
      <c r="D28" s="116"/>
      <c r="E28" s="41"/>
      <c r="F28" s="119"/>
    </row>
    <row r="29" spans="2:6" ht="15.75" x14ac:dyDescent="0.3">
      <c r="B29" s="116">
        <v>11112222</v>
      </c>
      <c r="C29" s="84" t="s">
        <v>110</v>
      </c>
      <c r="D29" s="84">
        <v>1</v>
      </c>
      <c r="E29" s="74">
        <v>94500</v>
      </c>
      <c r="F29" s="74">
        <f>E29*D29</f>
        <v>94500</v>
      </c>
    </row>
    <row r="30" spans="2:6" ht="15.75" x14ac:dyDescent="0.3">
      <c r="B30" s="71"/>
      <c r="C30" s="72"/>
      <c r="D30" s="84"/>
      <c r="E30" s="73" t="s">
        <v>14</v>
      </c>
      <c r="F30" s="74">
        <f>SUM(F28:F29)</f>
        <v>94500</v>
      </c>
    </row>
    <row r="32" spans="2:6" ht="15.75" thickBot="1" x14ac:dyDescent="0.3"/>
    <row r="33" spans="2:10" ht="15.75" thickBot="1" x14ac:dyDescent="0.3">
      <c r="B33" s="75"/>
      <c r="C33" s="76" t="s">
        <v>31</v>
      </c>
      <c r="D33" s="61"/>
      <c r="E33" s="62"/>
      <c r="F33" s="63"/>
    </row>
    <row r="34" spans="2:10" ht="15.75" x14ac:dyDescent="0.3">
      <c r="B34" s="77" t="s">
        <v>0</v>
      </c>
      <c r="C34" s="99" t="s">
        <v>46</v>
      </c>
      <c r="D34" s="64"/>
      <c r="E34" s="65" t="s">
        <v>22</v>
      </c>
      <c r="F34" s="66"/>
    </row>
    <row r="35" spans="2:10" ht="15.75" x14ac:dyDescent="0.3">
      <c r="B35" s="79" t="s">
        <v>1</v>
      </c>
      <c r="C35" s="80" t="s">
        <v>43</v>
      </c>
      <c r="D35" s="67"/>
      <c r="E35" s="85"/>
      <c r="F35" s="68"/>
    </row>
    <row r="36" spans="2:10" ht="16.5" x14ac:dyDescent="0.3">
      <c r="B36" s="79" t="s">
        <v>2</v>
      </c>
      <c r="C36" s="114"/>
      <c r="D36" s="69"/>
      <c r="E36" s="97">
        <v>42090</v>
      </c>
      <c r="F36" s="68"/>
    </row>
    <row r="37" spans="2:10" ht="15.75" x14ac:dyDescent="0.3">
      <c r="B37" s="79" t="s">
        <v>3</v>
      </c>
      <c r="C37" s="100"/>
      <c r="D37" s="64"/>
      <c r="E37" s="93" t="s">
        <v>192</v>
      </c>
      <c r="F37" s="68"/>
    </row>
    <row r="38" spans="2:10" ht="15.75" x14ac:dyDescent="0.3">
      <c r="B38" s="79" t="s">
        <v>4</v>
      </c>
      <c r="C38" s="100">
        <v>86184</v>
      </c>
      <c r="D38" s="64"/>
      <c r="E38" s="68"/>
      <c r="F38" s="68"/>
    </row>
    <row r="39" spans="2:10" ht="15.75" x14ac:dyDescent="0.3">
      <c r="B39" s="82" t="s">
        <v>6</v>
      </c>
      <c r="C39" s="101"/>
      <c r="D39" s="64"/>
      <c r="E39" s="70"/>
      <c r="F39" s="68"/>
    </row>
    <row r="40" spans="2:10" ht="15.75" x14ac:dyDescent="0.3">
      <c r="B40" s="82" t="s">
        <v>7</v>
      </c>
      <c r="C40" s="101"/>
      <c r="D40" s="64"/>
      <c r="E40" s="70"/>
      <c r="F40" s="68"/>
    </row>
    <row r="41" spans="2:10" ht="16.5" thickBot="1" x14ac:dyDescent="0.35">
      <c r="B41" s="82" t="s">
        <v>8</v>
      </c>
      <c r="C41" s="101"/>
      <c r="D41" s="64"/>
      <c r="E41" s="70"/>
      <c r="F41" s="86"/>
    </row>
    <row r="42" spans="2:10" ht="16.5" thickBot="1" x14ac:dyDescent="0.35">
      <c r="B42" s="94" t="s">
        <v>9</v>
      </c>
      <c r="C42" s="105" t="s">
        <v>10</v>
      </c>
      <c r="D42" s="105" t="s">
        <v>11</v>
      </c>
      <c r="E42" s="105" t="s">
        <v>12</v>
      </c>
      <c r="F42" s="95" t="s">
        <v>13</v>
      </c>
      <c r="J42" t="s">
        <v>22</v>
      </c>
    </row>
    <row r="43" spans="2:10" x14ac:dyDescent="0.25">
      <c r="B43" s="103"/>
      <c r="C43" s="102"/>
      <c r="D43" s="103"/>
      <c r="E43" s="104"/>
      <c r="F43" s="98"/>
    </row>
    <row r="44" spans="2:10" ht="15.75" x14ac:dyDescent="0.3">
      <c r="B44" s="96">
        <v>3200000000</v>
      </c>
      <c r="C44" s="84" t="s">
        <v>112</v>
      </c>
      <c r="D44" s="84">
        <v>2</v>
      </c>
      <c r="E44" s="74">
        <v>130000</v>
      </c>
      <c r="F44" s="74">
        <f>E44*D44</f>
        <v>260000</v>
      </c>
    </row>
    <row r="45" spans="2:10" ht="15.75" x14ac:dyDescent="0.3">
      <c r="B45" s="71"/>
      <c r="C45" s="72"/>
      <c r="D45" s="84"/>
      <c r="E45" s="73" t="s">
        <v>14</v>
      </c>
      <c r="F45" s="74">
        <f>SUM(F44)</f>
        <v>260000</v>
      </c>
    </row>
    <row r="47" spans="2:10" ht="15.75" thickBot="1" x14ac:dyDescent="0.3"/>
    <row r="48" spans="2:10" ht="15.75" thickBot="1" x14ac:dyDescent="0.3">
      <c r="B48" s="75"/>
      <c r="C48" s="76" t="s">
        <v>38</v>
      </c>
      <c r="D48" s="61"/>
      <c r="E48" s="62"/>
      <c r="F48" s="63"/>
    </row>
    <row r="49" spans="2:6" ht="15.75" x14ac:dyDescent="0.3">
      <c r="B49" s="77" t="s">
        <v>0</v>
      </c>
      <c r="C49" s="112" t="s">
        <v>97</v>
      </c>
      <c r="D49" s="64"/>
      <c r="E49" s="65" t="s">
        <v>22</v>
      </c>
      <c r="F49" s="66"/>
    </row>
    <row r="50" spans="2:6" ht="15.75" x14ac:dyDescent="0.3">
      <c r="B50" s="79" t="s">
        <v>1</v>
      </c>
      <c r="C50" s="113" t="s">
        <v>113</v>
      </c>
      <c r="D50" s="67"/>
      <c r="E50" s="85"/>
      <c r="F50" s="68"/>
    </row>
    <row r="51" spans="2:6" ht="16.5" x14ac:dyDescent="0.3">
      <c r="B51" s="79" t="s">
        <v>2</v>
      </c>
      <c r="C51" s="114"/>
      <c r="D51" s="69"/>
      <c r="E51" s="97">
        <v>42090</v>
      </c>
      <c r="F51" s="68"/>
    </row>
    <row r="52" spans="2:6" ht="15.75" x14ac:dyDescent="0.3">
      <c r="B52" s="79" t="s">
        <v>3</v>
      </c>
      <c r="C52" s="114"/>
      <c r="D52" s="64"/>
      <c r="E52" s="93" t="s">
        <v>193</v>
      </c>
      <c r="F52" s="68"/>
    </row>
    <row r="53" spans="2:6" ht="15.75" x14ac:dyDescent="0.3">
      <c r="B53" s="79" t="s">
        <v>4</v>
      </c>
      <c r="C53" s="114" t="s">
        <v>114</v>
      </c>
      <c r="D53" s="64"/>
      <c r="E53" s="68"/>
      <c r="F53" s="68"/>
    </row>
    <row r="54" spans="2:6" ht="15.75" x14ac:dyDescent="0.3">
      <c r="B54" s="82" t="s">
        <v>6</v>
      </c>
      <c r="C54" s="115"/>
      <c r="D54" s="64"/>
      <c r="E54" s="70"/>
      <c r="F54" s="68"/>
    </row>
    <row r="55" spans="2:6" ht="15.75" x14ac:dyDescent="0.3">
      <c r="B55" s="82" t="s">
        <v>7</v>
      </c>
      <c r="C55" s="115"/>
      <c r="D55" s="64"/>
      <c r="E55" s="70"/>
      <c r="F55" s="68"/>
    </row>
    <row r="56" spans="2:6" ht="16.5" thickBot="1" x14ac:dyDescent="0.35">
      <c r="B56" s="82" t="s">
        <v>8</v>
      </c>
      <c r="C56" s="115"/>
      <c r="D56" s="64"/>
      <c r="E56" s="70"/>
      <c r="F56" s="86"/>
    </row>
    <row r="57" spans="2:6" ht="16.5" thickBot="1" x14ac:dyDescent="0.35">
      <c r="B57" s="94" t="s">
        <v>9</v>
      </c>
      <c r="C57" s="117" t="s">
        <v>10</v>
      </c>
      <c r="D57" s="105" t="s">
        <v>11</v>
      </c>
      <c r="E57" s="105" t="s">
        <v>12</v>
      </c>
      <c r="F57" s="95" t="s">
        <v>13</v>
      </c>
    </row>
    <row r="58" spans="2:6" x14ac:dyDescent="0.25">
      <c r="B58" s="103"/>
      <c r="C58" s="102"/>
      <c r="D58" s="103"/>
      <c r="E58" s="104"/>
      <c r="F58" s="98"/>
    </row>
    <row r="59" spans="2:6" ht="15.75" x14ac:dyDescent="0.3">
      <c r="B59" s="96">
        <v>1800431919</v>
      </c>
      <c r="C59" s="116" t="s">
        <v>115</v>
      </c>
      <c r="D59" s="84">
        <v>1</v>
      </c>
      <c r="E59" s="74">
        <v>145000</v>
      </c>
      <c r="F59" s="74">
        <f>E59*D59</f>
        <v>145000</v>
      </c>
    </row>
    <row r="60" spans="2:6" ht="15.75" x14ac:dyDescent="0.3">
      <c r="B60" s="71"/>
      <c r="C60" s="110"/>
      <c r="D60" s="84"/>
      <c r="E60" s="73" t="s">
        <v>14</v>
      </c>
      <c r="F60" s="74">
        <f>SUM(F59)</f>
        <v>145000</v>
      </c>
    </row>
    <row r="62" spans="2:6" ht="15.75" thickBot="1" x14ac:dyDescent="0.3"/>
    <row r="63" spans="2:6" ht="15.75" thickBot="1" x14ac:dyDescent="0.3">
      <c r="B63" s="75"/>
      <c r="C63" s="76" t="s">
        <v>42</v>
      </c>
      <c r="D63" s="61"/>
      <c r="E63" s="62"/>
      <c r="F63" s="63"/>
    </row>
    <row r="64" spans="2:6" ht="15.75" x14ac:dyDescent="0.3">
      <c r="B64" s="77" t="s">
        <v>0</v>
      </c>
      <c r="C64" s="112" t="s">
        <v>90</v>
      </c>
      <c r="D64" s="64"/>
      <c r="E64" s="65" t="s">
        <v>22</v>
      </c>
      <c r="F64" s="66"/>
    </row>
    <row r="65" spans="2:9" ht="15.75" x14ac:dyDescent="0.3">
      <c r="B65" s="79" t="s">
        <v>1</v>
      </c>
      <c r="C65" s="113" t="s">
        <v>116</v>
      </c>
      <c r="D65" s="67"/>
      <c r="E65" s="85"/>
      <c r="F65" s="68"/>
    </row>
    <row r="66" spans="2:9" ht="16.5" x14ac:dyDescent="0.3">
      <c r="B66" s="79" t="s">
        <v>2</v>
      </c>
      <c r="C66" s="114">
        <v>135644</v>
      </c>
      <c r="D66" s="69"/>
      <c r="E66" s="97"/>
      <c r="F66" s="68"/>
      <c r="G66">
        <v>9027</v>
      </c>
      <c r="I66">
        <v>8899</v>
      </c>
    </row>
    <row r="67" spans="2:9" ht="15.75" x14ac:dyDescent="0.3">
      <c r="B67" s="79" t="s">
        <v>3</v>
      </c>
      <c r="C67" s="114"/>
      <c r="D67" s="64"/>
      <c r="E67" s="93"/>
      <c r="F67" s="68"/>
    </row>
    <row r="68" spans="2:9" ht="15.75" x14ac:dyDescent="0.3">
      <c r="B68" s="79" t="s">
        <v>4</v>
      </c>
      <c r="C68" s="114">
        <v>221995</v>
      </c>
      <c r="D68" s="64"/>
      <c r="E68" s="68"/>
      <c r="F68" s="68"/>
    </row>
    <row r="69" spans="2:9" ht="15.75" x14ac:dyDescent="0.3">
      <c r="B69" s="82" t="s">
        <v>6</v>
      </c>
      <c r="C69" s="115"/>
      <c r="D69" s="64"/>
      <c r="E69" s="70"/>
      <c r="F69" s="68"/>
    </row>
    <row r="70" spans="2:9" ht="15.75" x14ac:dyDescent="0.3">
      <c r="B70" s="82" t="s">
        <v>7</v>
      </c>
      <c r="C70" s="115"/>
      <c r="D70" s="64"/>
      <c r="E70" s="70"/>
      <c r="F70" s="68"/>
    </row>
    <row r="71" spans="2:9" ht="16.5" thickBot="1" x14ac:dyDescent="0.35">
      <c r="B71" s="82" t="s">
        <v>8</v>
      </c>
      <c r="C71" s="115"/>
      <c r="D71" s="64"/>
      <c r="E71" s="70"/>
      <c r="F71" s="86"/>
    </row>
    <row r="72" spans="2:9" ht="16.5" thickBot="1" x14ac:dyDescent="0.35">
      <c r="B72" s="123" t="s">
        <v>9</v>
      </c>
      <c r="C72" s="124" t="s">
        <v>10</v>
      </c>
      <c r="D72" s="125" t="s">
        <v>11</v>
      </c>
      <c r="E72" s="124" t="s">
        <v>12</v>
      </c>
      <c r="F72" s="126" t="s">
        <v>13</v>
      </c>
    </row>
    <row r="73" spans="2:9" ht="15.75" x14ac:dyDescent="0.3">
      <c r="B73" s="122">
        <v>555012</v>
      </c>
      <c r="C73" s="103" t="s">
        <v>50</v>
      </c>
      <c r="D73" s="122">
        <v>1</v>
      </c>
      <c r="E73" s="104">
        <v>2100000</v>
      </c>
      <c r="F73" s="104">
        <f>E73*D73</f>
        <v>2100000</v>
      </c>
    </row>
    <row r="74" spans="2:9" ht="15.75" x14ac:dyDescent="0.3">
      <c r="B74" s="71">
        <v>283661</v>
      </c>
      <c r="C74" s="116" t="s">
        <v>61</v>
      </c>
      <c r="D74" s="71">
        <v>1</v>
      </c>
      <c r="E74" s="41">
        <v>370000</v>
      </c>
      <c r="F74" s="41">
        <f>E74*D74</f>
        <v>370000</v>
      </c>
    </row>
    <row r="75" spans="2:9" ht="15.75" x14ac:dyDescent="0.3">
      <c r="B75" s="71">
        <v>11340</v>
      </c>
      <c r="C75" s="19" t="s">
        <v>62</v>
      </c>
      <c r="D75" s="116">
        <v>1</v>
      </c>
      <c r="E75" s="41">
        <v>390000</v>
      </c>
      <c r="F75" s="41">
        <f>E75*D75</f>
        <v>390000</v>
      </c>
    </row>
    <row r="76" spans="2:9" x14ac:dyDescent="0.25">
      <c r="B76" s="96">
        <v>272051</v>
      </c>
      <c r="C76" s="116" t="s">
        <v>61</v>
      </c>
      <c r="D76" s="116">
        <v>1</v>
      </c>
      <c r="E76" s="41">
        <v>280000</v>
      </c>
      <c r="F76" s="41">
        <f>E76*D76</f>
        <v>280000</v>
      </c>
    </row>
    <row r="77" spans="2:9" ht="15.75" x14ac:dyDescent="0.3">
      <c r="B77" s="120"/>
      <c r="C77" s="110"/>
      <c r="D77" s="116"/>
      <c r="E77" s="111" t="s">
        <v>14</v>
      </c>
      <c r="F77" s="74">
        <f>SUM(F73:F76)</f>
        <v>3140000</v>
      </c>
    </row>
    <row r="78" spans="2:9" ht="15.75" x14ac:dyDescent="0.3">
      <c r="B78" s="121"/>
    </row>
    <row r="80" spans="2:9" x14ac:dyDescent="0.25">
      <c r="E80" s="92" t="s">
        <v>16</v>
      </c>
      <c r="F80" s="130">
        <f>F77+F60+F45+F30+F15</f>
        <v>4205216</v>
      </c>
    </row>
    <row r="81" spans="2:2" x14ac:dyDescent="0.25">
      <c r="B81" s="106"/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82"/>
  <sheetViews>
    <sheetView workbookViewId="0">
      <selection activeCell="E71" sqref="E71"/>
    </sheetView>
  </sheetViews>
  <sheetFormatPr baseColWidth="10" defaultRowHeight="15" x14ac:dyDescent="0.25"/>
  <cols>
    <col min="2" max="2" width="32.140625" customWidth="1"/>
    <col min="3" max="3" width="41.140625" customWidth="1"/>
    <col min="4" max="5" width="14" customWidth="1"/>
    <col min="6" max="6" width="15.7109375" customWidth="1"/>
  </cols>
  <sheetData>
    <row r="2" spans="2:6" ht="15.75" thickBot="1" x14ac:dyDescent="0.3"/>
    <row r="3" spans="2:6" ht="15.75" thickBot="1" x14ac:dyDescent="0.3">
      <c r="B3" s="75"/>
      <c r="C3" s="76" t="s">
        <v>45</v>
      </c>
      <c r="D3" s="61"/>
      <c r="E3" s="62"/>
      <c r="F3" s="63"/>
    </row>
    <row r="4" spans="2:6" ht="15.75" x14ac:dyDescent="0.3">
      <c r="B4" s="77" t="s">
        <v>0</v>
      </c>
      <c r="C4" s="112" t="s">
        <v>117</v>
      </c>
      <c r="D4" s="64"/>
      <c r="E4" s="65" t="s">
        <v>22</v>
      </c>
      <c r="F4" s="66"/>
    </row>
    <row r="5" spans="2:6" ht="15.75" x14ac:dyDescent="0.3">
      <c r="B5" s="79" t="s">
        <v>1</v>
      </c>
      <c r="C5" s="113" t="s">
        <v>118</v>
      </c>
      <c r="D5" s="67"/>
      <c r="E5" s="85"/>
      <c r="F5" s="68"/>
    </row>
    <row r="6" spans="2:6" ht="16.5" x14ac:dyDescent="0.3">
      <c r="B6" s="79" t="s">
        <v>2</v>
      </c>
      <c r="C6" s="114">
        <v>135528</v>
      </c>
      <c r="D6" s="69"/>
      <c r="E6" s="97">
        <v>42089</v>
      </c>
      <c r="F6" s="68"/>
    </row>
    <row r="7" spans="2:6" ht="15.75" x14ac:dyDescent="0.3">
      <c r="B7" s="79" t="s">
        <v>3</v>
      </c>
      <c r="C7" s="114"/>
      <c r="D7" s="64"/>
      <c r="E7" s="93" t="s">
        <v>194</v>
      </c>
      <c r="F7" s="68"/>
    </row>
    <row r="8" spans="2:6" ht="15.75" x14ac:dyDescent="0.3">
      <c r="B8" s="79" t="s">
        <v>4</v>
      </c>
      <c r="C8" s="114">
        <v>4540090900</v>
      </c>
      <c r="D8" s="64"/>
      <c r="E8" s="68"/>
      <c r="F8" s="68"/>
    </row>
    <row r="9" spans="2:6" ht="15.75" x14ac:dyDescent="0.3">
      <c r="B9" s="82" t="s">
        <v>6</v>
      </c>
      <c r="C9" s="115"/>
      <c r="D9" s="64"/>
      <c r="E9" s="70"/>
      <c r="F9" s="68"/>
    </row>
    <row r="10" spans="2:6" ht="15.75" x14ac:dyDescent="0.3">
      <c r="B10" s="82" t="s">
        <v>7</v>
      </c>
      <c r="C10" s="115"/>
      <c r="D10" s="64"/>
      <c r="E10" s="70"/>
      <c r="F10" s="68"/>
    </row>
    <row r="11" spans="2:6" ht="16.5" thickBot="1" x14ac:dyDescent="0.35">
      <c r="B11" s="82" t="s">
        <v>8</v>
      </c>
      <c r="C11" s="115"/>
      <c r="D11" s="64"/>
      <c r="E11" s="70"/>
      <c r="F11" s="86"/>
    </row>
    <row r="12" spans="2:6" ht="16.5" thickBot="1" x14ac:dyDescent="0.35">
      <c r="B12" s="94" t="s">
        <v>9</v>
      </c>
      <c r="C12" s="117" t="s">
        <v>10</v>
      </c>
      <c r="D12" s="105" t="s">
        <v>11</v>
      </c>
      <c r="E12" s="105" t="s">
        <v>12</v>
      </c>
      <c r="F12" s="95" t="s">
        <v>13</v>
      </c>
    </row>
    <row r="13" spans="2:6" x14ac:dyDescent="0.25">
      <c r="B13" s="103"/>
      <c r="C13" s="102"/>
      <c r="D13" s="103"/>
      <c r="E13" s="104"/>
      <c r="F13" s="98"/>
    </row>
    <row r="14" spans="2:6" ht="15.75" x14ac:dyDescent="0.3">
      <c r="B14" s="96" t="s">
        <v>119</v>
      </c>
      <c r="C14" s="116" t="s">
        <v>120</v>
      </c>
      <c r="D14" s="116">
        <v>1</v>
      </c>
      <c r="E14" s="74">
        <v>219989</v>
      </c>
      <c r="F14" s="74">
        <f>E14*D14</f>
        <v>219989</v>
      </c>
    </row>
    <row r="15" spans="2:6" ht="15.75" x14ac:dyDescent="0.3">
      <c r="B15" s="71"/>
      <c r="C15" s="72"/>
      <c r="D15" s="84"/>
      <c r="E15" s="73" t="s">
        <v>14</v>
      </c>
      <c r="F15" s="74">
        <f>SUM(F14)</f>
        <v>219989</v>
      </c>
    </row>
    <row r="17" spans="2:6" ht="15.75" thickBot="1" x14ac:dyDescent="0.3"/>
    <row r="18" spans="2:6" ht="15.75" thickBot="1" x14ac:dyDescent="0.3">
      <c r="B18" s="75"/>
      <c r="C18" s="76" t="s">
        <v>71</v>
      </c>
      <c r="D18" s="61"/>
      <c r="E18" s="62"/>
      <c r="F18" s="63"/>
    </row>
    <row r="19" spans="2:6" ht="15.75" x14ac:dyDescent="0.3">
      <c r="B19" s="77" t="s">
        <v>0</v>
      </c>
      <c r="C19" s="99" t="s">
        <v>121</v>
      </c>
      <c r="D19" s="64"/>
      <c r="E19" s="65" t="s">
        <v>22</v>
      </c>
      <c r="F19" s="66"/>
    </row>
    <row r="20" spans="2:6" ht="15.75" x14ac:dyDescent="0.3">
      <c r="B20" s="79" t="s">
        <v>1</v>
      </c>
      <c r="C20" s="80" t="s">
        <v>122</v>
      </c>
      <c r="D20" s="67"/>
      <c r="E20" s="85"/>
      <c r="F20" s="68"/>
    </row>
    <row r="21" spans="2:6" ht="16.5" x14ac:dyDescent="0.3">
      <c r="B21" s="79" t="s">
        <v>2</v>
      </c>
      <c r="C21" s="100">
        <v>135527</v>
      </c>
      <c r="D21" s="69"/>
      <c r="E21" s="97">
        <v>42089</v>
      </c>
      <c r="F21" s="68"/>
    </row>
    <row r="22" spans="2:6" ht="15.75" x14ac:dyDescent="0.3">
      <c r="B22" s="79" t="s">
        <v>3</v>
      </c>
      <c r="C22" s="100"/>
      <c r="D22" s="64"/>
      <c r="E22" s="93" t="s">
        <v>196</v>
      </c>
      <c r="F22" s="68"/>
    </row>
    <row r="23" spans="2:6" ht="15.75" x14ac:dyDescent="0.3">
      <c r="B23" s="79" t="s">
        <v>4</v>
      </c>
      <c r="C23" s="100" t="s">
        <v>195</v>
      </c>
      <c r="D23" s="64"/>
      <c r="E23" s="68"/>
      <c r="F23" s="68"/>
    </row>
    <row r="24" spans="2:6" ht="15.75" x14ac:dyDescent="0.3">
      <c r="B24" s="82" t="s">
        <v>6</v>
      </c>
      <c r="C24" s="101"/>
      <c r="D24" s="64"/>
      <c r="E24" s="70"/>
      <c r="F24" s="68"/>
    </row>
    <row r="25" spans="2:6" ht="15.75" x14ac:dyDescent="0.3">
      <c r="B25" s="82" t="s">
        <v>7</v>
      </c>
      <c r="C25" s="101"/>
      <c r="D25" s="64"/>
      <c r="E25" s="70"/>
      <c r="F25" s="68"/>
    </row>
    <row r="26" spans="2:6" ht="16.5" thickBot="1" x14ac:dyDescent="0.35">
      <c r="B26" s="82" t="s">
        <v>8</v>
      </c>
      <c r="C26" s="101"/>
      <c r="D26" s="64"/>
      <c r="E26" s="70"/>
      <c r="F26" s="86"/>
    </row>
    <row r="27" spans="2:6" ht="16.5" thickBot="1" x14ac:dyDescent="0.35">
      <c r="B27" s="123" t="s">
        <v>9</v>
      </c>
      <c r="C27" s="124" t="s">
        <v>10</v>
      </c>
      <c r="D27" s="125" t="s">
        <v>11</v>
      </c>
      <c r="E27" s="124" t="s">
        <v>12</v>
      </c>
      <c r="F27" s="126" t="s">
        <v>13</v>
      </c>
    </row>
    <row r="28" spans="2:6" ht="15.75" x14ac:dyDescent="0.3">
      <c r="B28" s="122">
        <v>555012</v>
      </c>
      <c r="C28" s="122" t="s">
        <v>50</v>
      </c>
      <c r="D28" s="122">
        <v>1</v>
      </c>
      <c r="E28" s="98">
        <v>1739000</v>
      </c>
      <c r="F28" s="98">
        <f>E28*D28</f>
        <v>1739000</v>
      </c>
    </row>
    <row r="29" spans="2:6" ht="15.75" x14ac:dyDescent="0.3">
      <c r="B29" s="116">
        <v>272051</v>
      </c>
      <c r="C29" s="118" t="s">
        <v>61</v>
      </c>
      <c r="D29" s="116">
        <v>1</v>
      </c>
      <c r="E29" s="41">
        <v>186000</v>
      </c>
      <c r="F29" s="119">
        <f>E29*D29</f>
        <v>186000</v>
      </c>
    </row>
    <row r="30" spans="2:6" ht="15.75" x14ac:dyDescent="0.3">
      <c r="B30" s="71"/>
      <c r="C30" s="72"/>
      <c r="D30" s="84"/>
      <c r="E30" s="73" t="s">
        <v>14</v>
      </c>
      <c r="F30" s="74">
        <f>SUM(F28:F29)</f>
        <v>1925000</v>
      </c>
    </row>
    <row r="32" spans="2:6" ht="15.75" thickBot="1" x14ac:dyDescent="0.3"/>
    <row r="33" spans="2:7" ht="15.75" thickBot="1" x14ac:dyDescent="0.3">
      <c r="B33" s="75"/>
      <c r="C33" s="76" t="s">
        <v>77</v>
      </c>
      <c r="D33" s="61"/>
      <c r="E33" s="62"/>
      <c r="F33" s="63"/>
    </row>
    <row r="34" spans="2:7" ht="15.75" x14ac:dyDescent="0.3">
      <c r="B34" s="77" t="s">
        <v>0</v>
      </c>
      <c r="C34" s="112" t="s">
        <v>17</v>
      </c>
      <c r="D34" s="64"/>
      <c r="E34" s="65" t="s">
        <v>22</v>
      </c>
      <c r="F34" s="66"/>
    </row>
    <row r="35" spans="2:7" ht="15.75" x14ac:dyDescent="0.3">
      <c r="B35" s="79" t="s">
        <v>1</v>
      </c>
      <c r="C35" s="113" t="s">
        <v>18</v>
      </c>
      <c r="D35" s="67"/>
      <c r="E35" s="85"/>
      <c r="F35" s="68"/>
    </row>
    <row r="36" spans="2:7" ht="16.5" x14ac:dyDescent="0.3">
      <c r="B36" s="79" t="s">
        <v>2</v>
      </c>
      <c r="C36" s="114">
        <v>134664</v>
      </c>
      <c r="D36" s="69"/>
      <c r="E36" s="97"/>
      <c r="F36" s="68"/>
    </row>
    <row r="37" spans="2:7" ht="15.75" x14ac:dyDescent="0.3">
      <c r="B37" s="79" t="s">
        <v>3</v>
      </c>
      <c r="C37" s="114"/>
      <c r="D37" s="64"/>
      <c r="E37" s="93"/>
      <c r="F37" s="68"/>
    </row>
    <row r="38" spans="2:7" ht="15.75" x14ac:dyDescent="0.3">
      <c r="B38" s="79" t="s">
        <v>4</v>
      </c>
      <c r="C38" s="114"/>
      <c r="D38" s="64"/>
      <c r="E38" s="68"/>
      <c r="F38" s="68"/>
    </row>
    <row r="39" spans="2:7" ht="15.75" x14ac:dyDescent="0.3">
      <c r="B39" s="82" t="s">
        <v>6</v>
      </c>
      <c r="C39" s="115"/>
      <c r="D39" s="64"/>
      <c r="E39" s="70"/>
      <c r="F39" s="68"/>
      <c r="G39" t="s">
        <v>161</v>
      </c>
    </row>
    <row r="40" spans="2:7" ht="15.75" x14ac:dyDescent="0.3">
      <c r="B40" s="82" t="s">
        <v>7</v>
      </c>
      <c r="C40" s="115"/>
      <c r="D40" s="64"/>
      <c r="E40" s="70"/>
      <c r="F40" s="68"/>
      <c r="G40" t="s">
        <v>162</v>
      </c>
    </row>
    <row r="41" spans="2:7" ht="16.5" thickBot="1" x14ac:dyDescent="0.35">
      <c r="B41" s="82" t="s">
        <v>8</v>
      </c>
      <c r="C41" s="115"/>
      <c r="D41" s="64"/>
      <c r="E41" s="70"/>
      <c r="F41" s="86"/>
      <c r="G41" t="s">
        <v>163</v>
      </c>
    </row>
    <row r="42" spans="2:7" ht="15.75" x14ac:dyDescent="0.3">
      <c r="B42" s="107" t="s">
        <v>9</v>
      </c>
      <c r="C42" s="108" t="s">
        <v>10</v>
      </c>
      <c r="D42" s="108" t="s">
        <v>11</v>
      </c>
      <c r="E42" s="108" t="s">
        <v>12</v>
      </c>
      <c r="F42" s="109" t="s">
        <v>13</v>
      </c>
    </row>
    <row r="43" spans="2:7" ht="15.75" x14ac:dyDescent="0.3">
      <c r="B43" s="71" t="s">
        <v>123</v>
      </c>
      <c r="C43" s="71" t="s">
        <v>128</v>
      </c>
      <c r="D43" s="71">
        <v>1</v>
      </c>
      <c r="E43" s="41">
        <v>73941</v>
      </c>
      <c r="F43" s="119">
        <f t="shared" ref="F43:F48" si="0">E43*D43</f>
        <v>73941</v>
      </c>
    </row>
    <row r="44" spans="2:7" ht="15.75" x14ac:dyDescent="0.3">
      <c r="B44" s="71" t="s">
        <v>124</v>
      </c>
      <c r="C44" s="71" t="s">
        <v>129</v>
      </c>
      <c r="D44" s="71">
        <v>1</v>
      </c>
      <c r="E44" s="41">
        <v>59066</v>
      </c>
      <c r="F44" s="119">
        <f t="shared" si="0"/>
        <v>59066</v>
      </c>
    </row>
    <row r="45" spans="2:7" ht="15.75" x14ac:dyDescent="0.3">
      <c r="B45" s="71" t="s">
        <v>125</v>
      </c>
      <c r="C45" s="71" t="s">
        <v>130</v>
      </c>
      <c r="D45" s="71">
        <v>1</v>
      </c>
      <c r="E45" s="41">
        <v>72625</v>
      </c>
      <c r="F45" s="119">
        <f t="shared" si="0"/>
        <v>72625</v>
      </c>
    </row>
    <row r="46" spans="2:7" ht="15.75" x14ac:dyDescent="0.3">
      <c r="B46" s="71" t="s">
        <v>126</v>
      </c>
      <c r="C46" s="71" t="s">
        <v>131</v>
      </c>
      <c r="D46" s="71">
        <v>1</v>
      </c>
      <c r="E46" s="41">
        <v>94900</v>
      </c>
      <c r="F46" s="119">
        <f t="shared" si="0"/>
        <v>94900</v>
      </c>
    </row>
    <row r="47" spans="2:7" ht="15.75" x14ac:dyDescent="0.3">
      <c r="B47" s="116">
        <v>1111110000</v>
      </c>
      <c r="C47" s="71" t="s">
        <v>132</v>
      </c>
      <c r="D47" s="116">
        <v>1</v>
      </c>
      <c r="E47" s="41">
        <v>208482</v>
      </c>
      <c r="F47" s="119">
        <f t="shared" si="0"/>
        <v>208482</v>
      </c>
    </row>
    <row r="48" spans="2:7" ht="15.75" x14ac:dyDescent="0.3">
      <c r="B48" s="96" t="s">
        <v>127</v>
      </c>
      <c r="C48" s="71" t="s">
        <v>133</v>
      </c>
      <c r="D48" s="116">
        <v>1</v>
      </c>
      <c r="E48" s="74">
        <v>250000</v>
      </c>
      <c r="F48" s="74">
        <f t="shared" si="0"/>
        <v>250000</v>
      </c>
    </row>
    <row r="49" spans="2:6" ht="15.75" x14ac:dyDescent="0.3">
      <c r="B49" s="71"/>
      <c r="C49" s="110"/>
      <c r="D49" s="116"/>
      <c r="E49" s="111" t="s">
        <v>14</v>
      </c>
      <c r="F49" s="74">
        <f>SUM(F43:F48)</f>
        <v>759014</v>
      </c>
    </row>
    <row r="51" spans="2:6" ht="15.75" thickBot="1" x14ac:dyDescent="0.3"/>
    <row r="52" spans="2:6" ht="15.75" thickBot="1" x14ac:dyDescent="0.3">
      <c r="B52" s="75"/>
      <c r="C52" s="76" t="s">
        <v>78</v>
      </c>
      <c r="D52" s="61"/>
      <c r="E52" s="62"/>
      <c r="F52" s="63"/>
    </row>
    <row r="53" spans="2:6" ht="15.75" x14ac:dyDescent="0.3">
      <c r="B53" s="77" t="s">
        <v>0</v>
      </c>
      <c r="C53" s="112" t="s">
        <v>107</v>
      </c>
      <c r="D53" s="64"/>
      <c r="E53" s="65" t="s">
        <v>22</v>
      </c>
      <c r="F53" s="66"/>
    </row>
    <row r="54" spans="2:6" ht="15.75" x14ac:dyDescent="0.3">
      <c r="B54" s="79" t="s">
        <v>1</v>
      </c>
      <c r="C54" s="113" t="s">
        <v>108</v>
      </c>
      <c r="D54" s="67"/>
      <c r="E54" s="85"/>
      <c r="F54" s="68"/>
    </row>
    <row r="55" spans="2:6" ht="16.5" x14ac:dyDescent="0.3">
      <c r="B55" s="79" t="s">
        <v>2</v>
      </c>
      <c r="C55" s="114"/>
      <c r="D55" s="69"/>
      <c r="E55" s="97">
        <v>42090</v>
      </c>
      <c r="F55" s="68"/>
    </row>
    <row r="56" spans="2:6" ht="15.75" x14ac:dyDescent="0.3">
      <c r="B56" s="79" t="s">
        <v>3</v>
      </c>
      <c r="C56" s="114"/>
      <c r="D56" s="64"/>
      <c r="E56" s="93" t="s">
        <v>197</v>
      </c>
      <c r="F56" s="68"/>
    </row>
    <row r="57" spans="2:6" ht="15.75" x14ac:dyDescent="0.3">
      <c r="B57" s="79" t="s">
        <v>4</v>
      </c>
      <c r="C57" s="114"/>
      <c r="D57" s="64"/>
      <c r="E57" s="68"/>
      <c r="F57" s="68"/>
    </row>
    <row r="58" spans="2:6" ht="15.75" x14ac:dyDescent="0.3">
      <c r="B58" s="82" t="s">
        <v>6</v>
      </c>
      <c r="C58" s="115" t="s">
        <v>136</v>
      </c>
      <c r="D58" s="64"/>
      <c r="E58" s="70"/>
      <c r="F58" s="68"/>
    </row>
    <row r="59" spans="2:6" ht="15.75" x14ac:dyDescent="0.3">
      <c r="B59" s="82" t="s">
        <v>7</v>
      </c>
      <c r="C59" s="115"/>
      <c r="D59" s="64"/>
      <c r="E59" s="70"/>
      <c r="F59" s="68"/>
    </row>
    <row r="60" spans="2:6" ht="16.5" thickBot="1" x14ac:dyDescent="0.35">
      <c r="B60" s="82" t="s">
        <v>8</v>
      </c>
      <c r="C60" s="115"/>
      <c r="D60" s="64"/>
      <c r="E60" s="70"/>
      <c r="F60" s="86"/>
    </row>
    <row r="61" spans="2:6" ht="16.5" thickBot="1" x14ac:dyDescent="0.35">
      <c r="B61" s="94" t="s">
        <v>9</v>
      </c>
      <c r="C61" s="117" t="s">
        <v>10</v>
      </c>
      <c r="D61" s="117" t="s">
        <v>11</v>
      </c>
      <c r="E61" s="117" t="s">
        <v>12</v>
      </c>
      <c r="F61" s="95" t="s">
        <v>13</v>
      </c>
    </row>
    <row r="62" spans="2:6" x14ac:dyDescent="0.25">
      <c r="B62" s="103"/>
      <c r="C62" s="102" t="s">
        <v>134</v>
      </c>
      <c r="D62" s="103"/>
      <c r="E62" s="104"/>
      <c r="F62" s="98"/>
    </row>
    <row r="63" spans="2:6" x14ac:dyDescent="0.25">
      <c r="B63" s="96">
        <v>3200000000</v>
      </c>
      <c r="C63" s="116" t="s">
        <v>135</v>
      </c>
      <c r="D63" s="116">
        <v>1</v>
      </c>
      <c r="E63" s="129">
        <v>103748</v>
      </c>
      <c r="F63" s="129">
        <f>E63*D63</f>
        <v>103748</v>
      </c>
    </row>
    <row r="64" spans="2:6" ht="15.75" x14ac:dyDescent="0.3">
      <c r="B64" s="71"/>
      <c r="C64" s="110"/>
      <c r="D64" s="116"/>
      <c r="E64" s="111" t="s">
        <v>14</v>
      </c>
      <c r="F64" s="129">
        <f>SUM(F63)</f>
        <v>103748</v>
      </c>
    </row>
    <row r="66" spans="2:6" ht="15.75" thickBot="1" x14ac:dyDescent="0.3"/>
    <row r="67" spans="2:6" ht="15.75" thickBot="1" x14ac:dyDescent="0.3">
      <c r="B67" s="75"/>
      <c r="C67" s="76" t="s">
        <v>79</v>
      </c>
      <c r="D67" s="61"/>
      <c r="E67" s="62"/>
      <c r="F67" s="63"/>
    </row>
    <row r="68" spans="2:6" ht="15.75" x14ac:dyDescent="0.3">
      <c r="B68" s="77" t="s">
        <v>0</v>
      </c>
      <c r="C68" s="112" t="s">
        <v>107</v>
      </c>
      <c r="D68" s="64"/>
      <c r="E68" s="65" t="s">
        <v>22</v>
      </c>
      <c r="F68" s="66"/>
    </row>
    <row r="69" spans="2:6" ht="15.75" x14ac:dyDescent="0.3">
      <c r="B69" s="79" t="s">
        <v>1</v>
      </c>
      <c r="C69" s="113" t="s">
        <v>108</v>
      </c>
      <c r="D69" s="67"/>
      <c r="E69" s="85"/>
      <c r="F69" s="68"/>
    </row>
    <row r="70" spans="2:6" ht="16.5" x14ac:dyDescent="0.3">
      <c r="B70" s="79" t="s">
        <v>2</v>
      </c>
      <c r="C70" s="114"/>
      <c r="D70" s="69"/>
      <c r="E70" s="97">
        <v>42090</v>
      </c>
      <c r="F70" s="68"/>
    </row>
    <row r="71" spans="2:6" ht="15.75" x14ac:dyDescent="0.3">
      <c r="B71" s="79" t="s">
        <v>3</v>
      </c>
      <c r="C71" s="114"/>
      <c r="D71" s="64"/>
      <c r="E71" s="93" t="s">
        <v>198</v>
      </c>
      <c r="F71" s="68"/>
    </row>
    <row r="72" spans="2:6" ht="15.75" x14ac:dyDescent="0.3">
      <c r="B72" s="79" t="s">
        <v>4</v>
      </c>
      <c r="C72" s="114"/>
      <c r="D72" s="64"/>
      <c r="E72" s="68"/>
      <c r="F72" s="68"/>
    </row>
    <row r="73" spans="2:6" ht="15.75" x14ac:dyDescent="0.3">
      <c r="B73" s="82" t="s">
        <v>6</v>
      </c>
      <c r="C73" s="115" t="s">
        <v>137</v>
      </c>
      <c r="D73" s="64"/>
      <c r="E73" s="70"/>
      <c r="F73" s="68"/>
    </row>
    <row r="74" spans="2:6" ht="15.75" x14ac:dyDescent="0.3">
      <c r="B74" s="82" t="s">
        <v>7</v>
      </c>
      <c r="C74" s="115"/>
      <c r="D74" s="64"/>
      <c r="E74" s="70"/>
      <c r="F74" s="68"/>
    </row>
    <row r="75" spans="2:6" ht="16.5" thickBot="1" x14ac:dyDescent="0.35">
      <c r="B75" s="82" t="s">
        <v>8</v>
      </c>
      <c r="C75" s="115"/>
      <c r="D75" s="64"/>
      <c r="E75" s="70"/>
      <c r="F75" s="86"/>
    </row>
    <row r="76" spans="2:6" ht="16.5" thickBot="1" x14ac:dyDescent="0.35">
      <c r="B76" s="94" t="s">
        <v>9</v>
      </c>
      <c r="C76" s="117" t="s">
        <v>10</v>
      </c>
      <c r="D76" s="117" t="s">
        <v>11</v>
      </c>
      <c r="E76" s="117" t="s">
        <v>12</v>
      </c>
      <c r="F76" s="95" t="s">
        <v>13</v>
      </c>
    </row>
    <row r="77" spans="2:6" x14ac:dyDescent="0.25">
      <c r="B77" s="103"/>
      <c r="C77" s="102" t="s">
        <v>134</v>
      </c>
      <c r="D77" s="103"/>
      <c r="E77" s="104"/>
      <c r="F77" s="98">
        <f>E77*D77</f>
        <v>0</v>
      </c>
    </row>
    <row r="78" spans="2:6" x14ac:dyDescent="0.25">
      <c r="B78" s="96">
        <v>3200000000</v>
      </c>
      <c r="C78" s="116" t="s">
        <v>138</v>
      </c>
      <c r="D78" s="116">
        <v>1</v>
      </c>
      <c r="E78" s="104">
        <v>103748</v>
      </c>
      <c r="F78" s="104">
        <f>E78*D78</f>
        <v>103748</v>
      </c>
    </row>
    <row r="79" spans="2:6" ht="15.75" x14ac:dyDescent="0.3">
      <c r="B79" s="71"/>
      <c r="C79" s="110"/>
      <c r="D79" s="116"/>
      <c r="E79" s="111" t="s">
        <v>14</v>
      </c>
      <c r="F79" s="74">
        <f>SUM(F77:F78)</f>
        <v>103748</v>
      </c>
    </row>
    <row r="82" spans="5:6" x14ac:dyDescent="0.25">
      <c r="E82" s="54" t="s">
        <v>16</v>
      </c>
      <c r="F82" s="55">
        <f>F79+F64+F49+F30+F15</f>
        <v>3111499</v>
      </c>
    </row>
  </sheetData>
  <pageMargins left="0.70866141732283472" right="0.70866141732283472" top="0.74803149606299213" bottom="0.74803149606299213" header="0.31496062992125984" footer="0.31496062992125984"/>
  <pageSetup paperSize="9" scale="5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78"/>
  <sheetViews>
    <sheetView topLeftCell="A46" workbookViewId="0">
      <selection activeCell="J64" sqref="J64"/>
    </sheetView>
  </sheetViews>
  <sheetFormatPr baseColWidth="10" defaultRowHeight="15" x14ac:dyDescent="0.25"/>
  <cols>
    <col min="2" max="2" width="34.7109375" customWidth="1"/>
    <col min="3" max="3" width="36.140625" customWidth="1"/>
    <col min="4" max="4" width="12.5703125" customWidth="1"/>
    <col min="5" max="5" width="13.85546875" customWidth="1"/>
    <col min="6" max="6" width="13.140625" customWidth="1"/>
  </cols>
  <sheetData>
    <row r="2" spans="2:6" ht="15.75" thickBot="1" x14ac:dyDescent="0.3"/>
    <row r="3" spans="2:6" ht="15.75" thickBot="1" x14ac:dyDescent="0.3">
      <c r="B3" s="75"/>
      <c r="C3" s="76" t="s">
        <v>140</v>
      </c>
      <c r="D3" s="61"/>
      <c r="E3" s="62"/>
      <c r="F3" s="63"/>
    </row>
    <row r="4" spans="2:6" ht="15.75" x14ac:dyDescent="0.3">
      <c r="B4" s="77" t="s">
        <v>0</v>
      </c>
      <c r="C4" s="112" t="s">
        <v>107</v>
      </c>
      <c r="D4" s="64"/>
      <c r="E4" s="65" t="s">
        <v>22</v>
      </c>
      <c r="F4" s="66"/>
    </row>
    <row r="5" spans="2:6" ht="15.75" x14ac:dyDescent="0.3">
      <c r="B5" s="79" t="s">
        <v>1</v>
      </c>
      <c r="C5" s="113" t="s">
        <v>108</v>
      </c>
      <c r="D5" s="67"/>
      <c r="E5" s="85"/>
      <c r="F5" s="68"/>
    </row>
    <row r="6" spans="2:6" ht="16.5" x14ac:dyDescent="0.3">
      <c r="B6" s="79" t="s">
        <v>2</v>
      </c>
      <c r="C6" s="114"/>
      <c r="D6" s="69"/>
      <c r="E6" s="97">
        <v>42090</v>
      </c>
      <c r="F6" s="68"/>
    </row>
    <row r="7" spans="2:6" ht="15.75" x14ac:dyDescent="0.3">
      <c r="B7" s="79" t="s">
        <v>3</v>
      </c>
      <c r="C7" s="114"/>
      <c r="D7" s="64"/>
      <c r="E7" s="93" t="s">
        <v>199</v>
      </c>
      <c r="F7" s="68"/>
    </row>
    <row r="8" spans="2:6" ht="15.75" x14ac:dyDescent="0.3">
      <c r="B8" s="79" t="s">
        <v>4</v>
      </c>
      <c r="C8" s="114"/>
      <c r="D8" s="64"/>
      <c r="E8" s="68"/>
      <c r="F8" s="68"/>
    </row>
    <row r="9" spans="2:6" ht="15.75" x14ac:dyDescent="0.3">
      <c r="B9" s="82" t="s">
        <v>6</v>
      </c>
      <c r="C9" s="115" t="s">
        <v>139</v>
      </c>
      <c r="D9" s="64"/>
      <c r="E9" s="70"/>
      <c r="F9" s="68"/>
    </row>
    <row r="10" spans="2:6" ht="15.75" x14ac:dyDescent="0.3">
      <c r="B10" s="82" t="s">
        <v>7</v>
      </c>
      <c r="C10" s="115"/>
      <c r="D10" s="64"/>
      <c r="E10" s="70"/>
      <c r="F10" s="68"/>
    </row>
    <row r="11" spans="2:6" ht="16.5" thickBot="1" x14ac:dyDescent="0.35">
      <c r="B11" s="82" t="s">
        <v>8</v>
      </c>
      <c r="C11" s="115"/>
      <c r="D11" s="64"/>
      <c r="E11" s="70"/>
      <c r="F11" s="86"/>
    </row>
    <row r="12" spans="2:6" ht="16.5" thickBot="1" x14ac:dyDescent="0.35">
      <c r="B12" s="94" t="s">
        <v>9</v>
      </c>
      <c r="C12" s="117" t="s">
        <v>10</v>
      </c>
      <c r="D12" s="117" t="s">
        <v>11</v>
      </c>
      <c r="E12" s="117" t="s">
        <v>12</v>
      </c>
      <c r="F12" s="95" t="s">
        <v>13</v>
      </c>
    </row>
    <row r="13" spans="2:6" s="106" customFormat="1" x14ac:dyDescent="0.25">
      <c r="B13" s="102"/>
      <c r="C13" s="102" t="s">
        <v>134</v>
      </c>
      <c r="D13" s="102"/>
      <c r="E13" s="137"/>
      <c r="F13" s="138"/>
    </row>
    <row r="14" spans="2:6" x14ac:dyDescent="0.25">
      <c r="B14" s="96">
        <v>3200000000</v>
      </c>
      <c r="C14" s="116" t="s">
        <v>37</v>
      </c>
      <c r="D14" s="116">
        <v>1</v>
      </c>
      <c r="E14" s="104">
        <v>103748</v>
      </c>
      <c r="F14" s="104">
        <f>E14*D14</f>
        <v>103748</v>
      </c>
    </row>
    <row r="15" spans="2:6" ht="15.75" x14ac:dyDescent="0.3">
      <c r="B15" s="71"/>
      <c r="C15" s="110"/>
      <c r="D15" s="116"/>
      <c r="E15" s="111" t="s">
        <v>14</v>
      </c>
      <c r="F15" s="74">
        <f>SUM(F13:F14)</f>
        <v>103748</v>
      </c>
    </row>
    <row r="17" spans="2:6" ht="15.75" thickBot="1" x14ac:dyDescent="0.3"/>
    <row r="18" spans="2:6" ht="15.75" thickBot="1" x14ac:dyDescent="0.3">
      <c r="B18" s="75"/>
      <c r="C18" s="76" t="s">
        <v>141</v>
      </c>
      <c r="D18" s="61"/>
      <c r="E18" s="62"/>
      <c r="F18" s="63"/>
    </row>
    <row r="19" spans="2:6" ht="15.75" x14ac:dyDescent="0.3">
      <c r="B19" s="77" t="s">
        <v>0</v>
      </c>
      <c r="C19" s="112" t="s">
        <v>107</v>
      </c>
      <c r="D19" s="64"/>
      <c r="E19" s="65" t="s">
        <v>22</v>
      </c>
      <c r="F19" s="66"/>
    </row>
    <row r="20" spans="2:6" ht="15.75" x14ac:dyDescent="0.3">
      <c r="B20" s="79" t="s">
        <v>1</v>
      </c>
      <c r="C20" s="113" t="s">
        <v>108</v>
      </c>
      <c r="D20" s="67"/>
      <c r="E20" s="85"/>
      <c r="F20" s="68"/>
    </row>
    <row r="21" spans="2:6" ht="16.5" x14ac:dyDescent="0.3">
      <c r="B21" s="79" t="s">
        <v>2</v>
      </c>
      <c r="C21" s="114"/>
      <c r="D21" s="69"/>
      <c r="E21" s="97">
        <v>42090</v>
      </c>
      <c r="F21" s="68"/>
    </row>
    <row r="22" spans="2:6" ht="15.75" x14ac:dyDescent="0.3">
      <c r="B22" s="79" t="s">
        <v>3</v>
      </c>
      <c r="C22" s="114"/>
      <c r="D22" s="64"/>
      <c r="E22" s="93" t="s">
        <v>200</v>
      </c>
      <c r="F22" s="68"/>
    </row>
    <row r="23" spans="2:6" ht="15.75" x14ac:dyDescent="0.3">
      <c r="B23" s="79" t="s">
        <v>4</v>
      </c>
      <c r="C23" s="114"/>
      <c r="D23" s="64"/>
      <c r="E23" s="68"/>
      <c r="F23" s="68"/>
    </row>
    <row r="24" spans="2:6" ht="15.75" x14ac:dyDescent="0.3">
      <c r="B24" s="82" t="s">
        <v>6</v>
      </c>
      <c r="C24" s="115" t="s">
        <v>142</v>
      </c>
      <c r="D24" s="64"/>
      <c r="E24" s="70"/>
      <c r="F24" s="68"/>
    </row>
    <row r="25" spans="2:6" ht="15.75" x14ac:dyDescent="0.3">
      <c r="B25" s="82" t="s">
        <v>7</v>
      </c>
      <c r="C25" s="115"/>
      <c r="D25" s="64"/>
      <c r="E25" s="70"/>
      <c r="F25" s="68"/>
    </row>
    <row r="26" spans="2:6" ht="16.5" thickBot="1" x14ac:dyDescent="0.35">
      <c r="B26" s="82" t="s">
        <v>8</v>
      </c>
      <c r="C26" s="115"/>
      <c r="D26" s="64"/>
      <c r="E26" s="70"/>
      <c r="F26" s="86"/>
    </row>
    <row r="27" spans="2:6" ht="16.5" thickBot="1" x14ac:dyDescent="0.35">
      <c r="B27" s="94" t="s">
        <v>9</v>
      </c>
      <c r="C27" s="117" t="s">
        <v>10</v>
      </c>
      <c r="D27" s="117" t="s">
        <v>11</v>
      </c>
      <c r="E27" s="117" t="s">
        <v>12</v>
      </c>
      <c r="F27" s="95" t="s">
        <v>13</v>
      </c>
    </row>
    <row r="28" spans="2:6" x14ac:dyDescent="0.25">
      <c r="B28" s="102"/>
      <c r="C28" s="102" t="s">
        <v>134</v>
      </c>
      <c r="D28" s="102"/>
      <c r="E28" s="137"/>
      <c r="F28" s="138"/>
    </row>
    <row r="29" spans="2:6" x14ac:dyDescent="0.25">
      <c r="B29" s="96">
        <v>11112222</v>
      </c>
      <c r="C29" s="116" t="s">
        <v>164</v>
      </c>
      <c r="D29" s="116">
        <v>1</v>
      </c>
      <c r="E29" s="104">
        <v>103748</v>
      </c>
      <c r="F29" s="104">
        <f>E29*D29</f>
        <v>103748</v>
      </c>
    </row>
    <row r="30" spans="2:6" ht="15.75" x14ac:dyDescent="0.3">
      <c r="B30" s="71"/>
      <c r="C30" s="110"/>
      <c r="D30" s="116"/>
      <c r="E30" s="111" t="s">
        <v>14</v>
      </c>
      <c r="F30" s="74">
        <f>SUM(F28:F29)</f>
        <v>103748</v>
      </c>
    </row>
    <row r="32" spans="2:6" ht="15.75" thickBot="1" x14ac:dyDescent="0.3"/>
    <row r="33" spans="2:6" ht="15.75" thickBot="1" x14ac:dyDescent="0.3">
      <c r="B33" s="75"/>
      <c r="C33" s="76" t="s">
        <v>143</v>
      </c>
      <c r="D33" s="61"/>
      <c r="E33" s="62"/>
      <c r="F33" s="63"/>
    </row>
    <row r="34" spans="2:6" ht="15.75" x14ac:dyDescent="0.3">
      <c r="B34" s="77" t="s">
        <v>0</v>
      </c>
      <c r="C34" s="112" t="s">
        <v>107</v>
      </c>
      <c r="D34" s="64"/>
      <c r="E34" s="65" t="s">
        <v>22</v>
      </c>
      <c r="F34" s="66"/>
    </row>
    <row r="35" spans="2:6" ht="15.75" x14ac:dyDescent="0.3">
      <c r="B35" s="79" t="s">
        <v>1</v>
      </c>
      <c r="C35" s="113" t="s">
        <v>108</v>
      </c>
      <c r="D35" s="67"/>
      <c r="E35" s="85"/>
      <c r="F35" s="68"/>
    </row>
    <row r="36" spans="2:6" ht="16.5" x14ac:dyDescent="0.3">
      <c r="B36" s="79" t="s">
        <v>2</v>
      </c>
      <c r="C36" s="114"/>
      <c r="D36" s="69"/>
      <c r="E36" s="97">
        <v>42090</v>
      </c>
      <c r="F36" s="68"/>
    </row>
    <row r="37" spans="2:6" ht="15.75" x14ac:dyDescent="0.3">
      <c r="B37" s="79" t="s">
        <v>3</v>
      </c>
      <c r="C37" s="114"/>
      <c r="D37" s="64"/>
      <c r="E37" s="93" t="s">
        <v>201</v>
      </c>
      <c r="F37" s="68"/>
    </row>
    <row r="38" spans="2:6" ht="15.75" x14ac:dyDescent="0.3">
      <c r="B38" s="79" t="s">
        <v>4</v>
      </c>
      <c r="C38" s="114"/>
      <c r="D38" s="64"/>
      <c r="E38" s="68"/>
      <c r="F38" s="68"/>
    </row>
    <row r="39" spans="2:6" ht="15.75" x14ac:dyDescent="0.3">
      <c r="B39" s="82" t="s">
        <v>6</v>
      </c>
      <c r="C39" s="115" t="s">
        <v>144</v>
      </c>
      <c r="D39" s="64"/>
      <c r="E39" s="70"/>
      <c r="F39" s="68"/>
    </row>
    <row r="40" spans="2:6" ht="15.75" x14ac:dyDescent="0.3">
      <c r="B40" s="82" t="s">
        <v>7</v>
      </c>
      <c r="C40" s="115"/>
      <c r="D40" s="64"/>
      <c r="E40" s="70"/>
      <c r="F40" s="68"/>
    </row>
    <row r="41" spans="2:6" ht="16.5" thickBot="1" x14ac:dyDescent="0.35">
      <c r="B41" s="82" t="s">
        <v>8</v>
      </c>
      <c r="C41" s="115"/>
      <c r="D41" s="64"/>
      <c r="E41" s="70"/>
      <c r="F41" s="86"/>
    </row>
    <row r="42" spans="2:6" ht="16.5" thickBot="1" x14ac:dyDescent="0.35">
      <c r="B42" s="94" t="s">
        <v>9</v>
      </c>
      <c r="C42" s="117" t="s">
        <v>10</v>
      </c>
      <c r="D42" s="117" t="s">
        <v>11</v>
      </c>
      <c r="E42" s="117" t="s">
        <v>12</v>
      </c>
      <c r="F42" s="95" t="s">
        <v>13</v>
      </c>
    </row>
    <row r="43" spans="2:6" x14ac:dyDescent="0.25">
      <c r="B43" s="102"/>
      <c r="C43" s="102" t="s">
        <v>134</v>
      </c>
      <c r="D43" s="102"/>
      <c r="E43" s="137"/>
      <c r="F43" s="138"/>
    </row>
    <row r="44" spans="2:6" x14ac:dyDescent="0.25">
      <c r="B44" s="96">
        <v>11112222</v>
      </c>
      <c r="C44" s="116" t="s">
        <v>165</v>
      </c>
      <c r="D44" s="116">
        <v>1</v>
      </c>
      <c r="E44" s="104">
        <v>103748</v>
      </c>
      <c r="F44" s="104">
        <f>E44*D44</f>
        <v>103748</v>
      </c>
    </row>
    <row r="45" spans="2:6" ht="15.75" x14ac:dyDescent="0.3">
      <c r="B45" s="71"/>
      <c r="C45" s="110"/>
      <c r="D45" s="116"/>
      <c r="E45" s="111" t="s">
        <v>14</v>
      </c>
      <c r="F45" s="74">
        <f>SUM(F43:F44)</f>
        <v>103748</v>
      </c>
    </row>
    <row r="47" spans="2:6" ht="15.75" thickBot="1" x14ac:dyDescent="0.3"/>
    <row r="48" spans="2:6" ht="15.75" thickBot="1" x14ac:dyDescent="0.3">
      <c r="B48" s="75"/>
      <c r="C48" s="76" t="s">
        <v>145</v>
      </c>
      <c r="D48" s="61"/>
      <c r="E48" s="62"/>
      <c r="F48" s="63"/>
    </row>
    <row r="49" spans="2:6" ht="15.75" x14ac:dyDescent="0.3">
      <c r="B49" s="77" t="s">
        <v>0</v>
      </c>
      <c r="C49" s="112" t="s">
        <v>107</v>
      </c>
      <c r="D49" s="64"/>
      <c r="E49" s="65" t="s">
        <v>22</v>
      </c>
      <c r="F49" s="66"/>
    </row>
    <row r="50" spans="2:6" ht="15.75" x14ac:dyDescent="0.3">
      <c r="B50" s="79" t="s">
        <v>1</v>
      </c>
      <c r="C50" s="113" t="s">
        <v>108</v>
      </c>
      <c r="D50" s="67"/>
      <c r="E50" s="85"/>
      <c r="F50" s="68"/>
    </row>
    <row r="51" spans="2:6" ht="16.5" x14ac:dyDescent="0.3">
      <c r="B51" s="79" t="s">
        <v>2</v>
      </c>
      <c r="C51" s="114"/>
      <c r="D51" s="69"/>
      <c r="E51" s="97">
        <v>42090</v>
      </c>
      <c r="F51" s="68"/>
    </row>
    <row r="52" spans="2:6" ht="15.75" x14ac:dyDescent="0.3">
      <c r="B52" s="79" t="s">
        <v>3</v>
      </c>
      <c r="C52" s="114"/>
      <c r="D52" s="64"/>
      <c r="E52" s="93" t="s">
        <v>202</v>
      </c>
      <c r="F52" s="68"/>
    </row>
    <row r="53" spans="2:6" ht="15.75" x14ac:dyDescent="0.3">
      <c r="B53" s="79" t="s">
        <v>4</v>
      </c>
      <c r="C53" s="114"/>
      <c r="D53" s="64"/>
      <c r="E53" s="68"/>
      <c r="F53" s="68"/>
    </row>
    <row r="54" spans="2:6" ht="15.75" x14ac:dyDescent="0.3">
      <c r="B54" s="82" t="s">
        <v>6</v>
      </c>
      <c r="C54" s="115" t="s">
        <v>147</v>
      </c>
      <c r="D54" s="64"/>
      <c r="E54" s="70"/>
      <c r="F54" s="68"/>
    </row>
    <row r="55" spans="2:6" ht="15.75" x14ac:dyDescent="0.3">
      <c r="B55" s="82" t="s">
        <v>7</v>
      </c>
      <c r="C55" s="115"/>
      <c r="D55" s="64"/>
      <c r="E55" s="70"/>
      <c r="F55" s="68"/>
    </row>
    <row r="56" spans="2:6" ht="16.5" thickBot="1" x14ac:dyDescent="0.35">
      <c r="B56" s="82" t="s">
        <v>8</v>
      </c>
      <c r="C56" s="115"/>
      <c r="D56" s="64"/>
      <c r="E56" s="70"/>
      <c r="F56" s="86"/>
    </row>
    <row r="57" spans="2:6" ht="16.5" thickBot="1" x14ac:dyDescent="0.35">
      <c r="B57" s="94" t="s">
        <v>9</v>
      </c>
      <c r="C57" s="117" t="s">
        <v>10</v>
      </c>
      <c r="D57" s="117" t="s">
        <v>11</v>
      </c>
      <c r="E57" s="117" t="s">
        <v>12</v>
      </c>
      <c r="F57" s="95" t="s">
        <v>13</v>
      </c>
    </row>
    <row r="58" spans="2:6" x14ac:dyDescent="0.25">
      <c r="B58" s="102"/>
      <c r="C58" s="102" t="s">
        <v>134</v>
      </c>
      <c r="D58" s="102"/>
      <c r="E58" s="137"/>
      <c r="F58" s="138"/>
    </row>
    <row r="59" spans="2:6" x14ac:dyDescent="0.25">
      <c r="B59" s="96">
        <v>11112222</v>
      </c>
      <c r="C59" s="116" t="s">
        <v>148</v>
      </c>
      <c r="D59" s="116">
        <v>1</v>
      </c>
      <c r="E59" s="104">
        <v>103748</v>
      </c>
      <c r="F59" s="104">
        <f>E59*D59</f>
        <v>103748</v>
      </c>
    </row>
    <row r="60" spans="2:6" ht="15.75" x14ac:dyDescent="0.3">
      <c r="B60" s="71"/>
      <c r="C60" s="110"/>
      <c r="D60" s="116"/>
      <c r="E60" s="111" t="s">
        <v>14</v>
      </c>
      <c r="F60" s="74">
        <f>SUM(F58:F59)</f>
        <v>103748</v>
      </c>
    </row>
    <row r="62" spans="2:6" ht="15.75" thickBot="1" x14ac:dyDescent="0.3"/>
    <row r="63" spans="2:6" ht="15.75" thickBot="1" x14ac:dyDescent="0.3">
      <c r="B63" s="75"/>
      <c r="C63" s="76" t="s">
        <v>146</v>
      </c>
      <c r="D63" s="61"/>
      <c r="E63" s="62"/>
      <c r="F63" s="63"/>
    </row>
    <row r="64" spans="2:6" ht="15.75" x14ac:dyDescent="0.3">
      <c r="B64" s="77" t="s">
        <v>0</v>
      </c>
      <c r="C64" s="112" t="s">
        <v>107</v>
      </c>
      <c r="D64" s="64"/>
      <c r="E64" s="65" t="s">
        <v>22</v>
      </c>
      <c r="F64" s="66"/>
    </row>
    <row r="65" spans="2:6" ht="15.75" x14ac:dyDescent="0.3">
      <c r="B65" s="79" t="s">
        <v>1</v>
      </c>
      <c r="C65" s="113" t="s">
        <v>108</v>
      </c>
      <c r="D65" s="67"/>
      <c r="E65" s="85"/>
      <c r="F65" s="68"/>
    </row>
    <row r="66" spans="2:6" ht="16.5" x14ac:dyDescent="0.3">
      <c r="B66" s="79" t="s">
        <v>2</v>
      </c>
      <c r="C66" s="114"/>
      <c r="D66" s="69"/>
      <c r="E66" s="97">
        <v>42090</v>
      </c>
      <c r="F66" s="68"/>
    </row>
    <row r="67" spans="2:6" ht="15.75" x14ac:dyDescent="0.3">
      <c r="B67" s="79" t="s">
        <v>3</v>
      </c>
      <c r="C67" s="114"/>
      <c r="D67" s="64"/>
      <c r="E67" s="93" t="s">
        <v>203</v>
      </c>
      <c r="F67" s="68"/>
    </row>
    <row r="68" spans="2:6" ht="15.75" x14ac:dyDescent="0.3">
      <c r="B68" s="79" t="s">
        <v>4</v>
      </c>
      <c r="C68" s="114"/>
      <c r="D68" s="64"/>
      <c r="E68" s="68"/>
      <c r="F68" s="68"/>
    </row>
    <row r="69" spans="2:6" ht="15.75" x14ac:dyDescent="0.3">
      <c r="B69" s="82" t="s">
        <v>6</v>
      </c>
      <c r="C69" s="115" t="s">
        <v>150</v>
      </c>
      <c r="D69" s="64"/>
      <c r="E69" s="70"/>
      <c r="F69" s="68"/>
    </row>
    <row r="70" spans="2:6" ht="15.75" x14ac:dyDescent="0.3">
      <c r="B70" s="82" t="s">
        <v>7</v>
      </c>
      <c r="C70" s="115"/>
      <c r="D70" s="64"/>
      <c r="E70" s="70"/>
      <c r="F70" s="68"/>
    </row>
    <row r="71" spans="2:6" ht="16.5" thickBot="1" x14ac:dyDescent="0.35">
      <c r="B71" s="82" t="s">
        <v>8</v>
      </c>
      <c r="C71" s="115"/>
      <c r="D71" s="64"/>
      <c r="E71" s="70"/>
      <c r="F71" s="86"/>
    </row>
    <row r="72" spans="2:6" ht="16.5" thickBot="1" x14ac:dyDescent="0.35">
      <c r="B72" s="94" t="s">
        <v>9</v>
      </c>
      <c r="C72" s="117" t="s">
        <v>10</v>
      </c>
      <c r="D72" s="117" t="s">
        <v>11</v>
      </c>
      <c r="E72" s="117" t="s">
        <v>12</v>
      </c>
      <c r="F72" s="95" t="s">
        <v>13</v>
      </c>
    </row>
    <row r="73" spans="2:6" x14ac:dyDescent="0.25">
      <c r="B73" s="102"/>
      <c r="C73" s="102" t="s">
        <v>149</v>
      </c>
      <c r="D73" s="102"/>
      <c r="E73" s="137"/>
      <c r="F73" s="138"/>
    </row>
    <row r="74" spans="2:6" x14ac:dyDescent="0.25">
      <c r="B74" s="96">
        <v>11112222</v>
      </c>
      <c r="C74" s="116" t="s">
        <v>148</v>
      </c>
      <c r="D74" s="116">
        <v>1</v>
      </c>
      <c r="E74" s="104">
        <v>103748</v>
      </c>
      <c r="F74" s="104">
        <f>E74*D74</f>
        <v>103748</v>
      </c>
    </row>
    <row r="75" spans="2:6" ht="15.75" x14ac:dyDescent="0.3">
      <c r="B75" s="71"/>
      <c r="C75" s="110"/>
      <c r="D75" s="116"/>
      <c r="E75" s="111" t="s">
        <v>14</v>
      </c>
      <c r="F75" s="74">
        <f>SUM(F73:F74)</f>
        <v>103748</v>
      </c>
    </row>
    <row r="78" spans="2:6" x14ac:dyDescent="0.25">
      <c r="E78" s="92" t="s">
        <v>80</v>
      </c>
      <c r="F78" s="55">
        <f>F75+F60+F45+F30+F15</f>
        <v>518740</v>
      </c>
    </row>
  </sheetData>
  <pageMargins left="0.7" right="0.7" top="0.75" bottom="0.75" header="0.3" footer="0.3"/>
  <pageSetup paperSize="9" scale="62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1"/>
  <sheetViews>
    <sheetView topLeftCell="A70" workbookViewId="0">
      <selection activeCell="I51" sqref="I51"/>
    </sheetView>
  </sheetViews>
  <sheetFormatPr baseColWidth="10" defaultRowHeight="15" x14ac:dyDescent="0.25"/>
  <cols>
    <col min="2" max="2" width="31.7109375" customWidth="1"/>
    <col min="3" max="3" width="34.85546875" customWidth="1"/>
    <col min="4" max="4" width="12.140625" customWidth="1"/>
    <col min="5" max="6" width="14.28515625" customWidth="1"/>
  </cols>
  <sheetData>
    <row r="2" spans="2:6" ht="15.75" thickBot="1" x14ac:dyDescent="0.3"/>
    <row r="3" spans="2:6" ht="15.75" thickBot="1" x14ac:dyDescent="0.3">
      <c r="B3" s="75"/>
      <c r="C3" s="76" t="s">
        <v>152</v>
      </c>
      <c r="D3" s="61"/>
      <c r="E3" s="62"/>
      <c r="F3" s="63"/>
    </row>
    <row r="4" spans="2:6" ht="15.75" x14ac:dyDescent="0.3">
      <c r="B4" s="77" t="s">
        <v>0</v>
      </c>
      <c r="C4" s="112" t="s">
        <v>107</v>
      </c>
      <c r="D4" s="64"/>
      <c r="E4" s="65" t="s">
        <v>22</v>
      </c>
      <c r="F4" s="66"/>
    </row>
    <row r="5" spans="2:6" ht="15.75" x14ac:dyDescent="0.3">
      <c r="B5" s="79" t="s">
        <v>1</v>
      </c>
      <c r="C5" s="113" t="s">
        <v>108</v>
      </c>
      <c r="D5" s="67"/>
      <c r="E5" s="85"/>
      <c r="F5" s="68"/>
    </row>
    <row r="6" spans="2:6" ht="16.5" x14ac:dyDescent="0.3">
      <c r="B6" s="79" t="s">
        <v>2</v>
      </c>
      <c r="C6" s="114"/>
      <c r="D6" s="69"/>
      <c r="E6" s="97">
        <v>42090</v>
      </c>
      <c r="F6" s="68"/>
    </row>
    <row r="7" spans="2:6" ht="15.75" x14ac:dyDescent="0.3">
      <c r="B7" s="79" t="s">
        <v>3</v>
      </c>
      <c r="C7" s="114"/>
      <c r="D7" s="64"/>
      <c r="E7" s="93" t="s">
        <v>204</v>
      </c>
      <c r="F7" s="68"/>
    </row>
    <row r="8" spans="2:6" ht="15.75" x14ac:dyDescent="0.3">
      <c r="B8" s="79" t="s">
        <v>4</v>
      </c>
      <c r="C8" s="114"/>
      <c r="D8" s="64"/>
      <c r="E8" s="68"/>
      <c r="F8" s="68"/>
    </row>
    <row r="9" spans="2:6" ht="15.75" x14ac:dyDescent="0.3">
      <c r="B9" s="82" t="s">
        <v>6</v>
      </c>
      <c r="C9" s="115" t="s">
        <v>153</v>
      </c>
      <c r="D9" s="64"/>
      <c r="E9" s="70"/>
      <c r="F9" s="68"/>
    </row>
    <row r="10" spans="2:6" ht="15.75" x14ac:dyDescent="0.3">
      <c r="B10" s="82" t="s">
        <v>7</v>
      </c>
      <c r="C10" s="115"/>
      <c r="D10" s="64"/>
      <c r="E10" s="70"/>
      <c r="F10" s="68"/>
    </row>
    <row r="11" spans="2:6" ht="16.5" thickBot="1" x14ac:dyDescent="0.35">
      <c r="B11" s="82" t="s">
        <v>8</v>
      </c>
      <c r="C11" s="115"/>
      <c r="D11" s="64"/>
      <c r="E11" s="70"/>
      <c r="F11" s="86"/>
    </row>
    <row r="12" spans="2:6" ht="16.5" thickBot="1" x14ac:dyDescent="0.35">
      <c r="B12" s="94" t="s">
        <v>9</v>
      </c>
      <c r="C12" s="117" t="s">
        <v>10</v>
      </c>
      <c r="D12" s="117" t="s">
        <v>11</v>
      </c>
      <c r="E12" s="117" t="s">
        <v>12</v>
      </c>
      <c r="F12" s="95" t="s">
        <v>13</v>
      </c>
    </row>
    <row r="13" spans="2:6" x14ac:dyDescent="0.25">
      <c r="B13" s="102"/>
      <c r="C13" s="102" t="s">
        <v>149</v>
      </c>
      <c r="D13" s="102"/>
      <c r="E13" s="137"/>
      <c r="F13" s="138"/>
    </row>
    <row r="14" spans="2:6" x14ac:dyDescent="0.25">
      <c r="B14" s="96">
        <v>3200000000</v>
      </c>
      <c r="C14" s="116" t="s">
        <v>154</v>
      </c>
      <c r="D14" s="116">
        <v>1</v>
      </c>
      <c r="E14" s="104">
        <v>103748</v>
      </c>
      <c r="F14" s="104">
        <f>E14*D14</f>
        <v>103748</v>
      </c>
    </row>
    <row r="15" spans="2:6" ht="15.75" x14ac:dyDescent="0.3">
      <c r="B15" s="71"/>
      <c r="C15" s="110"/>
      <c r="D15" s="116"/>
      <c r="E15" s="111" t="s">
        <v>14</v>
      </c>
      <c r="F15" s="74">
        <f>SUM(F13:F14)</f>
        <v>103748</v>
      </c>
    </row>
    <row r="17" spans="2:6" ht="15.75" thickBot="1" x14ac:dyDescent="0.3"/>
    <row r="18" spans="2:6" ht="15.75" thickBot="1" x14ac:dyDescent="0.3">
      <c r="B18" s="75"/>
      <c r="C18" s="76" t="s">
        <v>151</v>
      </c>
      <c r="D18" s="61"/>
      <c r="E18" s="62"/>
      <c r="F18" s="63"/>
    </row>
    <row r="19" spans="2:6" ht="15.75" x14ac:dyDescent="0.3">
      <c r="B19" s="77" t="s">
        <v>0</v>
      </c>
      <c r="C19" s="112" t="s">
        <v>107</v>
      </c>
      <c r="D19" s="64"/>
      <c r="E19" s="65" t="s">
        <v>22</v>
      </c>
      <c r="F19" s="66"/>
    </row>
    <row r="20" spans="2:6" ht="15.75" x14ac:dyDescent="0.3">
      <c r="B20" s="79" t="s">
        <v>1</v>
      </c>
      <c r="C20" s="113" t="s">
        <v>108</v>
      </c>
      <c r="D20" s="67"/>
      <c r="E20" s="85"/>
      <c r="F20" s="68"/>
    </row>
    <row r="21" spans="2:6" ht="16.5" x14ac:dyDescent="0.3">
      <c r="B21" s="79" t="s">
        <v>2</v>
      </c>
      <c r="C21" s="114"/>
      <c r="D21" s="69"/>
      <c r="E21" s="97">
        <v>42090</v>
      </c>
      <c r="F21" s="68"/>
    </row>
    <row r="22" spans="2:6" ht="15.75" x14ac:dyDescent="0.3">
      <c r="B22" s="79" t="s">
        <v>3</v>
      </c>
      <c r="C22" s="114"/>
      <c r="D22" s="64"/>
      <c r="E22" s="93" t="s">
        <v>205</v>
      </c>
      <c r="F22" s="68"/>
    </row>
    <row r="23" spans="2:6" ht="15.75" x14ac:dyDescent="0.3">
      <c r="B23" s="79" t="s">
        <v>4</v>
      </c>
      <c r="C23" s="114"/>
      <c r="D23" s="64"/>
      <c r="E23" s="68"/>
      <c r="F23" s="68"/>
    </row>
    <row r="24" spans="2:6" ht="15.75" x14ac:dyDescent="0.3">
      <c r="B24" s="82" t="s">
        <v>6</v>
      </c>
      <c r="C24" s="115" t="s">
        <v>155</v>
      </c>
      <c r="D24" s="64"/>
      <c r="E24" s="70"/>
      <c r="F24" s="68"/>
    </row>
    <row r="25" spans="2:6" ht="15.75" x14ac:dyDescent="0.3">
      <c r="B25" s="82" t="s">
        <v>7</v>
      </c>
      <c r="C25" s="115"/>
      <c r="D25" s="64"/>
      <c r="E25" s="70"/>
      <c r="F25" s="68"/>
    </row>
    <row r="26" spans="2:6" ht="16.5" thickBot="1" x14ac:dyDescent="0.35">
      <c r="B26" s="82" t="s">
        <v>8</v>
      </c>
      <c r="C26" s="115"/>
      <c r="D26" s="64"/>
      <c r="E26" s="70"/>
      <c r="F26" s="86"/>
    </row>
    <row r="27" spans="2:6" ht="16.5" thickBot="1" x14ac:dyDescent="0.35">
      <c r="B27" s="94" t="s">
        <v>9</v>
      </c>
      <c r="C27" s="117" t="s">
        <v>10</v>
      </c>
      <c r="D27" s="117" t="s">
        <v>11</v>
      </c>
      <c r="E27" s="117" t="s">
        <v>12</v>
      </c>
      <c r="F27" s="95" t="s">
        <v>13</v>
      </c>
    </row>
    <row r="28" spans="2:6" x14ac:dyDescent="0.25">
      <c r="B28" s="102"/>
      <c r="C28" s="102" t="s">
        <v>149</v>
      </c>
      <c r="D28" s="102"/>
      <c r="E28" s="137"/>
      <c r="F28" s="138"/>
    </row>
    <row r="29" spans="2:6" x14ac:dyDescent="0.25">
      <c r="B29" s="96">
        <v>3200000000</v>
      </c>
      <c r="C29" s="116" t="s">
        <v>156</v>
      </c>
      <c r="D29" s="116">
        <v>1</v>
      </c>
      <c r="E29" s="104">
        <v>103748</v>
      </c>
      <c r="F29" s="104">
        <f>E29*D29</f>
        <v>103748</v>
      </c>
    </row>
    <row r="30" spans="2:6" ht="15.75" x14ac:dyDescent="0.3">
      <c r="B30" s="71"/>
      <c r="C30" s="110"/>
      <c r="D30" s="116"/>
      <c r="E30" s="111" t="s">
        <v>14</v>
      </c>
      <c r="F30" s="74">
        <f>SUM(F28:F29)</f>
        <v>103748</v>
      </c>
    </row>
    <row r="32" spans="2:6" ht="15.75" thickBot="1" x14ac:dyDescent="0.3"/>
    <row r="33" spans="2:6" ht="15.75" thickBot="1" x14ac:dyDescent="0.3">
      <c r="B33" s="75"/>
      <c r="C33" s="76" t="s">
        <v>166</v>
      </c>
      <c r="D33" s="61"/>
      <c r="E33" s="62"/>
      <c r="F33" s="63"/>
    </row>
    <row r="34" spans="2:6" ht="15.75" x14ac:dyDescent="0.3">
      <c r="B34" s="77" t="s">
        <v>0</v>
      </c>
      <c r="C34" s="112" t="s">
        <v>184</v>
      </c>
      <c r="D34" s="64"/>
      <c r="E34" s="65" t="s">
        <v>22</v>
      </c>
      <c r="F34" s="66"/>
    </row>
    <row r="35" spans="2:6" ht="15.75" x14ac:dyDescent="0.3">
      <c r="B35" s="79" t="s">
        <v>1</v>
      </c>
      <c r="C35" s="113" t="s">
        <v>167</v>
      </c>
      <c r="D35" s="67"/>
      <c r="E35" s="85"/>
      <c r="F35" s="68"/>
    </row>
    <row r="36" spans="2:6" ht="16.5" x14ac:dyDescent="0.3">
      <c r="B36" s="79" t="s">
        <v>2</v>
      </c>
      <c r="C36" s="114">
        <v>135600</v>
      </c>
      <c r="D36" s="69"/>
      <c r="E36" s="97">
        <v>42089</v>
      </c>
      <c r="F36" s="68"/>
    </row>
    <row r="37" spans="2:6" ht="15.75" x14ac:dyDescent="0.3">
      <c r="B37" s="79" t="s">
        <v>3</v>
      </c>
      <c r="C37" s="114"/>
      <c r="D37" s="64"/>
      <c r="E37" s="93" t="s">
        <v>206</v>
      </c>
      <c r="F37" s="68"/>
    </row>
    <row r="38" spans="2:6" ht="15.75" x14ac:dyDescent="0.3">
      <c r="B38" s="79" t="s">
        <v>4</v>
      </c>
      <c r="C38" s="114"/>
      <c r="D38" s="64"/>
      <c r="E38" s="68"/>
      <c r="F38" s="68"/>
    </row>
    <row r="39" spans="2:6" ht="15.75" x14ac:dyDescent="0.3">
      <c r="B39" s="82" t="s">
        <v>6</v>
      </c>
      <c r="C39" s="115">
        <v>7149</v>
      </c>
      <c r="D39" s="64"/>
      <c r="E39" s="70"/>
      <c r="F39" s="68"/>
    </row>
    <row r="40" spans="2:6" ht="15.75" x14ac:dyDescent="0.3">
      <c r="B40" s="82" t="s">
        <v>7</v>
      </c>
      <c r="C40" s="115"/>
      <c r="D40" s="64"/>
      <c r="E40" s="70"/>
      <c r="F40" s="68"/>
    </row>
    <row r="41" spans="2:6" ht="16.5" thickBot="1" x14ac:dyDescent="0.35">
      <c r="B41" s="82" t="s">
        <v>8</v>
      </c>
      <c r="C41" s="115"/>
      <c r="D41" s="64"/>
      <c r="E41" s="70"/>
      <c r="F41" s="86"/>
    </row>
    <row r="42" spans="2:6" ht="16.5" thickBot="1" x14ac:dyDescent="0.35">
      <c r="B42" s="94" t="s">
        <v>9</v>
      </c>
      <c r="C42" s="117" t="s">
        <v>10</v>
      </c>
      <c r="D42" s="117" t="s">
        <v>11</v>
      </c>
      <c r="E42" s="117" t="s">
        <v>12</v>
      </c>
      <c r="F42" s="95" t="s">
        <v>13</v>
      </c>
    </row>
    <row r="43" spans="2:6" x14ac:dyDescent="0.25">
      <c r="B43" s="102"/>
      <c r="C43" s="102"/>
      <c r="D43" s="102"/>
      <c r="E43" s="137"/>
      <c r="F43" s="138"/>
    </row>
    <row r="44" spans="2:6" x14ac:dyDescent="0.25">
      <c r="B44" s="96" t="s">
        <v>89</v>
      </c>
      <c r="C44" s="116" t="s">
        <v>168</v>
      </c>
      <c r="D44" s="116">
        <v>7</v>
      </c>
      <c r="E44" s="104">
        <v>19990</v>
      </c>
      <c r="F44" s="104">
        <f>E44*D44</f>
        <v>139930</v>
      </c>
    </row>
    <row r="45" spans="2:6" ht="15.75" x14ac:dyDescent="0.3">
      <c r="B45" s="71"/>
      <c r="C45" s="110"/>
      <c r="D45" s="116"/>
      <c r="E45" s="111" t="s">
        <v>14</v>
      </c>
      <c r="F45" s="74">
        <f>SUM(F43:F44)</f>
        <v>139930</v>
      </c>
    </row>
    <row r="47" spans="2:6" ht="15.75" thickBot="1" x14ac:dyDescent="0.3"/>
    <row r="48" spans="2:6" ht="15.75" thickBot="1" x14ac:dyDescent="0.3">
      <c r="B48" s="153"/>
      <c r="C48" s="154" t="s">
        <v>180</v>
      </c>
      <c r="D48" s="144"/>
      <c r="E48" s="145"/>
      <c r="F48" s="146"/>
    </row>
    <row r="49" spans="2:6" ht="15.75" x14ac:dyDescent="0.3">
      <c r="B49" s="155" t="s">
        <v>0</v>
      </c>
      <c r="C49" s="156" t="s">
        <v>170</v>
      </c>
      <c r="D49" s="147"/>
      <c r="E49" s="167" t="s">
        <v>22</v>
      </c>
      <c r="F49" s="148"/>
    </row>
    <row r="50" spans="2:6" ht="15.75" x14ac:dyDescent="0.3">
      <c r="B50" s="157" t="s">
        <v>1</v>
      </c>
      <c r="C50" s="158" t="s">
        <v>171</v>
      </c>
      <c r="D50" s="149"/>
      <c r="E50" s="163"/>
      <c r="F50" s="150"/>
    </row>
    <row r="51" spans="2:6" ht="16.5" x14ac:dyDescent="0.3">
      <c r="B51" s="157" t="s">
        <v>2</v>
      </c>
      <c r="C51" s="159"/>
      <c r="D51" s="151"/>
      <c r="E51" s="166"/>
      <c r="F51" s="150"/>
    </row>
    <row r="52" spans="2:6" ht="15.75" x14ac:dyDescent="0.3">
      <c r="B52" s="157" t="s">
        <v>3</v>
      </c>
      <c r="C52" s="159"/>
      <c r="D52" s="147"/>
      <c r="E52" s="173"/>
      <c r="F52" s="150"/>
    </row>
    <row r="53" spans="2:6" ht="15.75" x14ac:dyDescent="0.3">
      <c r="B53" s="157" t="s">
        <v>4</v>
      </c>
      <c r="C53" s="159" t="s">
        <v>172</v>
      </c>
      <c r="D53" s="147"/>
      <c r="E53" s="150"/>
      <c r="F53" s="150"/>
    </row>
    <row r="54" spans="2:6" ht="15.75" x14ac:dyDescent="0.3">
      <c r="B54" s="160" t="s">
        <v>6</v>
      </c>
      <c r="C54" s="161"/>
      <c r="D54" s="147"/>
      <c r="E54" s="152"/>
      <c r="F54" s="150"/>
    </row>
    <row r="55" spans="2:6" ht="15.75" x14ac:dyDescent="0.3">
      <c r="B55" s="160" t="s">
        <v>7</v>
      </c>
      <c r="C55" s="161"/>
      <c r="D55" s="147"/>
      <c r="E55" s="152"/>
      <c r="F55" s="150"/>
    </row>
    <row r="56" spans="2:6" ht="15.75" x14ac:dyDescent="0.3">
      <c r="B56" s="160" t="s">
        <v>8</v>
      </c>
      <c r="C56" s="161"/>
      <c r="D56" s="147"/>
      <c r="E56" s="152"/>
      <c r="F56" s="172"/>
    </row>
    <row r="57" spans="2:6" ht="15.75" x14ac:dyDescent="0.3">
      <c r="B57" s="168" t="s">
        <v>9</v>
      </c>
      <c r="C57" s="168"/>
      <c r="D57" s="168" t="s">
        <v>11</v>
      </c>
      <c r="E57" s="168" t="s">
        <v>12</v>
      </c>
      <c r="F57" s="168" t="s">
        <v>13</v>
      </c>
    </row>
    <row r="58" spans="2:6" ht="15.75" x14ac:dyDescent="0.3">
      <c r="B58" s="177">
        <v>3200000000</v>
      </c>
      <c r="C58" s="165" t="s">
        <v>173</v>
      </c>
      <c r="D58" s="165">
        <v>1</v>
      </c>
      <c r="E58" s="171">
        <v>318917</v>
      </c>
      <c r="F58" s="171">
        <v>318917</v>
      </c>
    </row>
    <row r="59" spans="2:6" ht="15.75" x14ac:dyDescent="0.3">
      <c r="B59" s="168"/>
      <c r="C59" s="169"/>
      <c r="D59" s="162"/>
      <c r="E59" s="170" t="s">
        <v>174</v>
      </c>
      <c r="F59" s="171">
        <v>318917</v>
      </c>
    </row>
    <row r="61" spans="2:6" ht="15.75" thickBot="1" x14ac:dyDescent="0.3">
      <c r="B61" s="143"/>
      <c r="C61" s="143"/>
      <c r="D61" s="143"/>
      <c r="E61" s="143"/>
      <c r="F61" s="143"/>
    </row>
    <row r="62" spans="2:6" ht="15.75" thickBot="1" x14ac:dyDescent="0.3">
      <c r="B62" s="153"/>
      <c r="C62" s="154" t="s">
        <v>181</v>
      </c>
      <c r="D62" s="144"/>
      <c r="E62" s="145"/>
      <c r="F62" s="146"/>
    </row>
    <row r="63" spans="2:6" ht="15.75" x14ac:dyDescent="0.3">
      <c r="B63" s="155" t="s">
        <v>0</v>
      </c>
      <c r="C63" s="156" t="s">
        <v>175</v>
      </c>
      <c r="D63" s="147"/>
      <c r="E63" s="167" t="s">
        <v>22</v>
      </c>
      <c r="F63" s="148"/>
    </row>
    <row r="64" spans="2:6" ht="15.75" x14ac:dyDescent="0.3">
      <c r="B64" s="157" t="s">
        <v>1</v>
      </c>
      <c r="C64" s="158" t="s">
        <v>176</v>
      </c>
      <c r="D64" s="149"/>
      <c r="E64" s="163"/>
      <c r="F64" s="150"/>
    </row>
    <row r="65" spans="2:6" ht="16.5" x14ac:dyDescent="0.3">
      <c r="B65" s="157" t="s">
        <v>2</v>
      </c>
      <c r="C65" s="159"/>
      <c r="D65" s="151"/>
      <c r="E65" s="166"/>
      <c r="F65" s="150"/>
    </row>
    <row r="66" spans="2:6" ht="15.75" x14ac:dyDescent="0.3">
      <c r="B66" s="157" t="s">
        <v>3</v>
      </c>
      <c r="C66" s="159"/>
      <c r="D66" s="147"/>
      <c r="E66" s="173"/>
      <c r="F66" s="150"/>
    </row>
    <row r="67" spans="2:6" ht="15.75" x14ac:dyDescent="0.3">
      <c r="B67" s="157" t="s">
        <v>4</v>
      </c>
      <c r="C67" s="159" t="s">
        <v>177</v>
      </c>
      <c r="D67" s="147"/>
      <c r="E67" s="150"/>
      <c r="F67" s="150"/>
    </row>
    <row r="68" spans="2:6" ht="15.75" x14ac:dyDescent="0.3">
      <c r="B68" s="160" t="s">
        <v>6</v>
      </c>
      <c r="C68" s="161"/>
      <c r="D68" s="147"/>
      <c r="E68" s="152"/>
      <c r="F68" s="150"/>
    </row>
    <row r="69" spans="2:6" ht="15.75" x14ac:dyDescent="0.3">
      <c r="B69" s="160" t="s">
        <v>7</v>
      </c>
      <c r="C69" s="161"/>
      <c r="D69" s="147"/>
      <c r="E69" s="152"/>
      <c r="F69" s="150"/>
    </row>
    <row r="70" spans="2:6" ht="15.75" x14ac:dyDescent="0.3">
      <c r="B70" s="160" t="s">
        <v>8</v>
      </c>
      <c r="C70" s="161"/>
      <c r="D70" s="147"/>
      <c r="E70" s="152"/>
      <c r="F70" s="172"/>
    </row>
    <row r="71" spans="2:6" ht="15.75" x14ac:dyDescent="0.3">
      <c r="B71" s="168" t="s">
        <v>9</v>
      </c>
      <c r="C71" s="168"/>
      <c r="D71" s="168" t="s">
        <v>11</v>
      </c>
      <c r="E71" s="168" t="s">
        <v>12</v>
      </c>
      <c r="F71" s="168" t="s">
        <v>13</v>
      </c>
    </row>
    <row r="72" spans="2:6" ht="15.75" x14ac:dyDescent="0.3">
      <c r="B72" s="177">
        <v>3200000000</v>
      </c>
      <c r="C72" s="165" t="s">
        <v>178</v>
      </c>
      <c r="D72" s="165">
        <v>1</v>
      </c>
      <c r="E72" s="171">
        <v>160000</v>
      </c>
      <c r="F72" s="171">
        <v>160000</v>
      </c>
    </row>
    <row r="73" spans="2:6" ht="15.75" x14ac:dyDescent="0.3">
      <c r="B73" s="168"/>
      <c r="C73" s="169"/>
      <c r="D73" s="162"/>
      <c r="E73" s="170" t="s">
        <v>14</v>
      </c>
      <c r="F73" s="171">
        <v>160000</v>
      </c>
    </row>
    <row r="75" spans="2:6" ht="15.75" thickBot="1" x14ac:dyDescent="0.3">
      <c r="B75" s="143"/>
      <c r="C75" s="143"/>
      <c r="D75" s="143"/>
      <c r="E75" s="143"/>
      <c r="F75" s="143"/>
    </row>
    <row r="76" spans="2:6" ht="15.75" thickBot="1" x14ac:dyDescent="0.3">
      <c r="B76" s="153"/>
      <c r="C76" s="154" t="s">
        <v>182</v>
      </c>
      <c r="D76" s="144"/>
      <c r="E76" s="145"/>
      <c r="F76" s="146"/>
    </row>
    <row r="77" spans="2:6" ht="15.75" x14ac:dyDescent="0.3">
      <c r="B77" s="155" t="s">
        <v>0</v>
      </c>
      <c r="C77" s="156" t="s">
        <v>86</v>
      </c>
      <c r="D77" s="147"/>
      <c r="E77" s="167" t="s">
        <v>22</v>
      </c>
      <c r="F77" s="148"/>
    </row>
    <row r="78" spans="2:6" ht="15.75" x14ac:dyDescent="0.3">
      <c r="B78" s="157" t="s">
        <v>1</v>
      </c>
      <c r="C78" s="158" t="s">
        <v>87</v>
      </c>
      <c r="D78" s="149"/>
      <c r="E78" s="163"/>
      <c r="F78" s="150"/>
    </row>
    <row r="79" spans="2:6" ht="16.5" x14ac:dyDescent="0.3">
      <c r="B79" s="157" t="s">
        <v>2</v>
      </c>
      <c r="C79" s="159"/>
      <c r="D79" s="151"/>
      <c r="E79" s="166"/>
      <c r="F79" s="150"/>
    </row>
    <row r="80" spans="2:6" ht="15.75" x14ac:dyDescent="0.3">
      <c r="B80" s="157" t="s">
        <v>3</v>
      </c>
      <c r="C80" s="159"/>
      <c r="D80" s="147"/>
      <c r="E80" s="173"/>
      <c r="F80" s="150"/>
    </row>
    <row r="81" spans="2:6" ht="15.75" x14ac:dyDescent="0.3">
      <c r="B81" s="157" t="s">
        <v>4</v>
      </c>
      <c r="C81" s="159" t="s">
        <v>179</v>
      </c>
      <c r="D81" s="147"/>
      <c r="E81" s="150"/>
      <c r="F81" s="150"/>
    </row>
    <row r="82" spans="2:6" ht="15.75" x14ac:dyDescent="0.3">
      <c r="B82" s="160" t="s">
        <v>6</v>
      </c>
      <c r="C82" s="161"/>
      <c r="D82" s="147"/>
      <c r="E82" s="152"/>
      <c r="F82" s="150"/>
    </row>
    <row r="83" spans="2:6" ht="15.75" x14ac:dyDescent="0.3">
      <c r="B83" s="160" t="s">
        <v>7</v>
      </c>
      <c r="C83" s="161"/>
      <c r="D83" s="147"/>
      <c r="E83" s="152"/>
      <c r="F83" s="150"/>
    </row>
    <row r="84" spans="2:6" ht="15.75" x14ac:dyDescent="0.3">
      <c r="B84" s="160" t="s">
        <v>8</v>
      </c>
      <c r="C84" s="161"/>
      <c r="D84" s="147"/>
      <c r="E84" s="152"/>
      <c r="F84" s="172"/>
    </row>
    <row r="85" spans="2:6" ht="15.75" x14ac:dyDescent="0.3">
      <c r="B85" s="168" t="s">
        <v>9</v>
      </c>
      <c r="C85" s="168"/>
      <c r="D85" s="168" t="s">
        <v>11</v>
      </c>
      <c r="E85" s="168" t="s">
        <v>12</v>
      </c>
      <c r="F85" s="168" t="s">
        <v>13</v>
      </c>
    </row>
    <row r="86" spans="2:6" x14ac:dyDescent="0.25">
      <c r="B86" s="164">
        <v>3200000000</v>
      </c>
      <c r="C86" s="165" t="s">
        <v>37</v>
      </c>
      <c r="D86" s="164"/>
      <c r="E86" s="175"/>
      <c r="F86" s="176"/>
    </row>
    <row r="87" spans="2:6" ht="15.75" x14ac:dyDescent="0.3">
      <c r="B87" s="174"/>
      <c r="C87" s="162" t="s">
        <v>183</v>
      </c>
      <c r="D87" s="162">
        <v>1</v>
      </c>
      <c r="E87" s="171">
        <v>98428</v>
      </c>
      <c r="F87" s="171">
        <f>E87*D87</f>
        <v>98428</v>
      </c>
    </row>
    <row r="88" spans="2:6" ht="15.75" x14ac:dyDescent="0.3">
      <c r="B88" s="168"/>
      <c r="C88" s="169"/>
      <c r="D88" s="162"/>
      <c r="E88" s="170" t="s">
        <v>14</v>
      </c>
      <c r="F88" s="171">
        <f>F87</f>
        <v>98428</v>
      </c>
    </row>
    <row r="91" spans="2:6" x14ac:dyDescent="0.25">
      <c r="E91" s="92" t="s">
        <v>80</v>
      </c>
      <c r="F91" s="55">
        <f>F45+F30+F15+F59+F73+F88</f>
        <v>924771</v>
      </c>
    </row>
  </sheetData>
  <pageMargins left="0.7" right="0.7" top="0.75" bottom="0.75" header="0.3" footer="0.3"/>
  <pageSetup paperSize="9" scale="7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5"/>
  <sheetViews>
    <sheetView tabSelected="1" workbookViewId="0">
      <selection activeCell="E13" sqref="E13"/>
    </sheetView>
  </sheetViews>
  <sheetFormatPr baseColWidth="10" defaultRowHeight="15" x14ac:dyDescent="0.25"/>
  <cols>
    <col min="3" max="3" width="40.140625" customWidth="1"/>
    <col min="4" max="4" width="13.28515625" customWidth="1"/>
    <col min="5" max="5" width="22.28515625" customWidth="1"/>
    <col min="6" max="6" width="14.42578125" style="142" customWidth="1"/>
  </cols>
  <sheetData>
    <row r="3" spans="2:6" x14ac:dyDescent="0.25">
      <c r="B3" s="143"/>
      <c r="C3" s="136" t="s">
        <v>157</v>
      </c>
      <c r="D3" s="136" t="s">
        <v>158</v>
      </c>
      <c r="E3" s="136" t="s">
        <v>159</v>
      </c>
    </row>
    <row r="4" spans="2:6" x14ac:dyDescent="0.25">
      <c r="B4" s="139">
        <v>1</v>
      </c>
      <c r="C4" s="140" t="s">
        <v>210</v>
      </c>
      <c r="D4" s="141">
        <v>42758</v>
      </c>
      <c r="E4" s="179">
        <v>7259</v>
      </c>
    </row>
    <row r="5" spans="2:6" x14ac:dyDescent="0.25">
      <c r="B5" s="139">
        <v>2</v>
      </c>
      <c r="C5" s="140" t="s">
        <v>87</v>
      </c>
      <c r="D5" s="141">
        <v>199900</v>
      </c>
      <c r="E5" s="136" t="s">
        <v>211</v>
      </c>
    </row>
    <row r="6" spans="2:6" x14ac:dyDescent="0.25">
      <c r="B6" s="139">
        <v>3</v>
      </c>
      <c r="C6" s="140" t="s">
        <v>91</v>
      </c>
      <c r="D6" s="141">
        <v>478146</v>
      </c>
      <c r="E6" s="179">
        <v>8192</v>
      </c>
    </row>
    <row r="7" spans="2:6" x14ac:dyDescent="0.25">
      <c r="B7" s="142">
        <v>4</v>
      </c>
      <c r="C7" s="131" t="s">
        <v>94</v>
      </c>
      <c r="D7" s="132">
        <v>559206</v>
      </c>
      <c r="E7" s="179" t="s">
        <v>187</v>
      </c>
    </row>
    <row r="8" spans="2:6" x14ac:dyDescent="0.25">
      <c r="B8" s="142">
        <v>5</v>
      </c>
      <c r="C8" s="131" t="s">
        <v>98</v>
      </c>
      <c r="D8" s="132">
        <v>285000</v>
      </c>
      <c r="E8" s="136">
        <v>7825</v>
      </c>
    </row>
    <row r="9" spans="2:6" x14ac:dyDescent="0.25">
      <c r="B9" s="142">
        <v>6</v>
      </c>
      <c r="C9" s="131" t="s">
        <v>102</v>
      </c>
      <c r="D9" s="132">
        <v>565716</v>
      </c>
      <c r="E9" s="136">
        <v>7785</v>
      </c>
    </row>
    <row r="10" spans="2:6" x14ac:dyDescent="0.25">
      <c r="B10" s="142">
        <v>7</v>
      </c>
      <c r="C10" s="131" t="s">
        <v>108</v>
      </c>
      <c r="D10" s="132">
        <v>94500</v>
      </c>
      <c r="E10" s="136">
        <v>8191</v>
      </c>
    </row>
    <row r="11" spans="2:6" x14ac:dyDescent="0.25">
      <c r="B11" s="142">
        <v>8</v>
      </c>
      <c r="C11" s="131" t="s">
        <v>43</v>
      </c>
      <c r="D11" s="132">
        <v>260000</v>
      </c>
      <c r="E11" s="136">
        <v>8190</v>
      </c>
    </row>
    <row r="12" spans="2:6" x14ac:dyDescent="0.25">
      <c r="B12" s="142">
        <v>9</v>
      </c>
      <c r="C12" s="131" t="s">
        <v>113</v>
      </c>
      <c r="D12" s="132">
        <v>145000</v>
      </c>
      <c r="E12" s="136">
        <v>8096</v>
      </c>
    </row>
    <row r="13" spans="2:6" x14ac:dyDescent="0.25">
      <c r="B13" s="142">
        <v>10</v>
      </c>
      <c r="C13" s="131" t="s">
        <v>116</v>
      </c>
      <c r="D13" s="134">
        <v>3140000</v>
      </c>
      <c r="E13" s="180">
        <v>8073</v>
      </c>
      <c r="F13" s="178" t="s">
        <v>160</v>
      </c>
    </row>
    <row r="14" spans="2:6" x14ac:dyDescent="0.25">
      <c r="B14" s="142">
        <v>11</v>
      </c>
      <c r="C14" s="131" t="s">
        <v>118</v>
      </c>
      <c r="D14" s="134">
        <v>219989</v>
      </c>
      <c r="E14" s="180">
        <v>8080</v>
      </c>
      <c r="F14" s="178" t="s">
        <v>160</v>
      </c>
    </row>
    <row r="15" spans="2:6" x14ac:dyDescent="0.25">
      <c r="B15" s="142">
        <v>12</v>
      </c>
      <c r="C15" s="131" t="s">
        <v>122</v>
      </c>
      <c r="D15" s="134">
        <v>1925000</v>
      </c>
      <c r="E15" s="180">
        <v>8081</v>
      </c>
      <c r="F15" s="178" t="s">
        <v>160</v>
      </c>
    </row>
    <row r="16" spans="2:6" x14ac:dyDescent="0.25">
      <c r="B16" s="142">
        <v>13</v>
      </c>
      <c r="C16" s="131" t="s">
        <v>18</v>
      </c>
      <c r="D16" s="132">
        <v>759014</v>
      </c>
      <c r="E16" s="136" t="s">
        <v>209</v>
      </c>
    </row>
    <row r="17" spans="2:6" x14ac:dyDescent="0.25">
      <c r="B17" s="142">
        <v>14</v>
      </c>
      <c r="C17" s="131" t="s">
        <v>108</v>
      </c>
      <c r="D17" s="132">
        <v>103748</v>
      </c>
      <c r="E17" s="136">
        <v>8189</v>
      </c>
    </row>
    <row r="18" spans="2:6" x14ac:dyDescent="0.25">
      <c r="B18" s="142">
        <v>15</v>
      </c>
      <c r="C18" s="131" t="s">
        <v>108</v>
      </c>
      <c r="D18" s="132">
        <v>103748</v>
      </c>
      <c r="E18" s="136">
        <v>8188</v>
      </c>
    </row>
    <row r="19" spans="2:6" x14ac:dyDescent="0.25">
      <c r="B19" s="142">
        <v>16</v>
      </c>
      <c r="C19" s="131" t="s">
        <v>108</v>
      </c>
      <c r="D19" s="132">
        <v>103748</v>
      </c>
      <c r="E19" s="136">
        <v>8187</v>
      </c>
    </row>
    <row r="20" spans="2:6" x14ac:dyDescent="0.25">
      <c r="B20" s="142">
        <v>17</v>
      </c>
      <c r="C20" s="131" t="s">
        <v>108</v>
      </c>
      <c r="D20" s="132">
        <v>103748</v>
      </c>
      <c r="E20" s="136">
        <v>8186</v>
      </c>
    </row>
    <row r="21" spans="2:6" x14ac:dyDescent="0.25">
      <c r="B21" s="142">
        <v>18</v>
      </c>
      <c r="C21" s="131" t="s">
        <v>108</v>
      </c>
      <c r="D21" s="132">
        <v>103748</v>
      </c>
      <c r="E21" s="136">
        <v>8183</v>
      </c>
    </row>
    <row r="22" spans="2:6" x14ac:dyDescent="0.25">
      <c r="B22" s="142">
        <v>19</v>
      </c>
      <c r="C22" s="131" t="s">
        <v>108</v>
      </c>
      <c r="D22" s="132">
        <v>103748</v>
      </c>
      <c r="E22" s="136">
        <v>8185</v>
      </c>
    </row>
    <row r="23" spans="2:6" x14ac:dyDescent="0.25">
      <c r="B23" s="142">
        <v>20</v>
      </c>
      <c r="C23" s="131" t="s">
        <v>108</v>
      </c>
      <c r="D23" s="132">
        <v>103748</v>
      </c>
      <c r="E23" s="136">
        <v>8184</v>
      </c>
    </row>
    <row r="24" spans="2:6" x14ac:dyDescent="0.25">
      <c r="B24" s="142">
        <v>21</v>
      </c>
      <c r="C24" s="131" t="s">
        <v>108</v>
      </c>
      <c r="D24" s="132">
        <v>103748</v>
      </c>
      <c r="E24" s="136">
        <v>8182</v>
      </c>
    </row>
    <row r="25" spans="2:6" x14ac:dyDescent="0.25">
      <c r="B25" s="142">
        <v>22</v>
      </c>
      <c r="C25" s="131" t="s">
        <v>108</v>
      </c>
      <c r="D25" s="132">
        <v>103748</v>
      </c>
      <c r="E25" s="136">
        <v>8181</v>
      </c>
    </row>
    <row r="26" spans="2:6" x14ac:dyDescent="0.25">
      <c r="B26" s="142">
        <v>23</v>
      </c>
      <c r="C26" s="131" t="s">
        <v>167</v>
      </c>
      <c r="D26" s="132">
        <v>139930</v>
      </c>
      <c r="E26" s="136">
        <v>8039</v>
      </c>
    </row>
    <row r="27" spans="2:6" x14ac:dyDescent="0.25">
      <c r="B27" s="142">
        <v>24</v>
      </c>
      <c r="C27" s="131" t="s">
        <v>171</v>
      </c>
      <c r="D27" s="132">
        <v>318917</v>
      </c>
      <c r="E27" s="136">
        <v>8358</v>
      </c>
    </row>
    <row r="28" spans="2:6" x14ac:dyDescent="0.25">
      <c r="B28" s="142">
        <v>25</v>
      </c>
      <c r="C28" s="131" t="s">
        <v>176</v>
      </c>
      <c r="D28" s="132">
        <v>160000</v>
      </c>
      <c r="E28" s="136">
        <v>8360</v>
      </c>
    </row>
    <row r="29" spans="2:6" x14ac:dyDescent="0.25">
      <c r="B29" s="142">
        <v>26</v>
      </c>
      <c r="C29" s="131" t="s">
        <v>87</v>
      </c>
      <c r="D29" s="132">
        <v>98428</v>
      </c>
      <c r="E29" s="136">
        <v>8359</v>
      </c>
    </row>
    <row r="30" spans="2:6" x14ac:dyDescent="0.25">
      <c r="B30" s="142">
        <v>27</v>
      </c>
      <c r="C30" s="131" t="s">
        <v>82</v>
      </c>
      <c r="D30" s="132">
        <v>750000</v>
      </c>
      <c r="E30" s="136">
        <v>8462</v>
      </c>
      <c r="F30" s="178"/>
    </row>
    <row r="31" spans="2:6" x14ac:dyDescent="0.25">
      <c r="C31" s="131" t="s">
        <v>185</v>
      </c>
      <c r="D31" s="134">
        <v>191600</v>
      </c>
      <c r="E31" s="133" t="s">
        <v>186</v>
      </c>
      <c r="F31" s="178" t="s">
        <v>160</v>
      </c>
    </row>
    <row r="32" spans="2:6" x14ac:dyDescent="0.25">
      <c r="C32" s="131" t="s">
        <v>171</v>
      </c>
      <c r="D32" s="134">
        <v>1710280</v>
      </c>
      <c r="E32" s="133" t="s">
        <v>186</v>
      </c>
      <c r="F32" s="178" t="s">
        <v>160</v>
      </c>
    </row>
    <row r="33" spans="3:6" x14ac:dyDescent="0.25">
      <c r="C33" s="131" t="s">
        <v>171</v>
      </c>
      <c r="D33" s="134">
        <v>287400</v>
      </c>
      <c r="E33" s="133" t="s">
        <v>186</v>
      </c>
      <c r="F33" s="178" t="s">
        <v>160</v>
      </c>
    </row>
    <row r="34" spans="3:6" x14ac:dyDescent="0.25">
      <c r="C34" s="131" t="s">
        <v>208</v>
      </c>
      <c r="D34" s="134">
        <v>3774600</v>
      </c>
      <c r="E34" s="180">
        <v>8467</v>
      </c>
      <c r="F34" s="178" t="s">
        <v>160</v>
      </c>
    </row>
    <row r="35" spans="3:6" ht="15.75" x14ac:dyDescent="0.25">
      <c r="C35" s="181" t="s">
        <v>80</v>
      </c>
      <c r="D35" s="182">
        <f>SUM(D4:D34)</f>
        <v>17039116</v>
      </c>
    </row>
  </sheetData>
  <autoFilter ref="C3:E35"/>
  <pageMargins left="0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746.410</vt:lpstr>
      <vt:lpstr>17.962.700</vt:lpstr>
      <vt:lpstr>1.565.010</vt:lpstr>
      <vt:lpstr>4.205.216</vt:lpstr>
      <vt:lpstr>2.904.003</vt:lpstr>
      <vt:lpstr>518.740</vt:lpstr>
      <vt:lpstr>924.771</vt:lpstr>
      <vt:lpstr>REGISTRO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2015-04-24T13:35:40Z</dcterms:modified>
</cp:coreProperties>
</file>