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3"/>
  </bookViews>
  <sheets>
    <sheet name="746.410" sheetId="4" state="hidden" r:id="rId1"/>
    <sheet name="17.962.700" sheetId="5" state="hidden" r:id="rId2"/>
    <sheet name="3.480.954" sheetId="7" r:id="rId3"/>
    <sheet name="2.155.425" sheetId="8" r:id="rId4"/>
    <sheet name="2.661.714" sheetId="9" r:id="rId5"/>
    <sheet name="2.957.772" sheetId="10" r:id="rId6"/>
    <sheet name="Hoja1" sheetId="11" r:id="rId7"/>
  </sheets>
  <definedNames>
    <definedName name="_xlnm._FilterDatabase" localSheetId="6" hidden="1">Hoja1!$C$3:$E$24</definedName>
  </definedNames>
  <calcPr calcId="144525"/>
</workbook>
</file>

<file path=xl/calcChain.xml><?xml version="1.0" encoding="utf-8"?>
<calcChain xmlns="http://schemas.openxmlformats.org/spreadsheetml/2006/main">
  <c r="D24" i="11" l="1"/>
  <c r="F81" i="10" l="1"/>
  <c r="F77" i="10"/>
  <c r="F84" i="9"/>
  <c r="F85" i="8"/>
  <c r="F85" i="7"/>
  <c r="F78" i="10" l="1"/>
  <c r="F61" i="10" l="1"/>
  <c r="F62" i="10" s="1"/>
  <c r="F81" i="9" l="1"/>
  <c r="F46" i="10" l="1"/>
  <c r="F45" i="10"/>
  <c r="F30" i="10"/>
  <c r="F29" i="10"/>
  <c r="F15" i="10"/>
  <c r="F14" i="10"/>
  <c r="F80" i="9"/>
  <c r="F79" i="9"/>
  <c r="F65" i="9"/>
  <c r="F64" i="9"/>
  <c r="F49" i="9"/>
  <c r="F48" i="9"/>
  <c r="F33" i="9"/>
  <c r="F32" i="9"/>
  <c r="F31" i="9"/>
  <c r="F30" i="9"/>
  <c r="F16" i="9"/>
  <c r="F15" i="9"/>
  <c r="F82" i="8"/>
  <c r="F81" i="8"/>
  <c r="F80" i="8"/>
  <c r="F79" i="8"/>
  <c r="F78" i="8"/>
  <c r="F64" i="8"/>
  <c r="F63" i="8"/>
  <c r="F48" i="8"/>
  <c r="F47" i="8"/>
  <c r="F32" i="8"/>
  <c r="F31" i="8"/>
  <c r="F16" i="8"/>
  <c r="F15" i="8"/>
  <c r="F81" i="7"/>
  <c r="F80" i="7"/>
  <c r="F79" i="7"/>
  <c r="F82" i="7" s="1"/>
  <c r="F65" i="7"/>
  <c r="F64" i="7"/>
  <c r="F49" i="7"/>
  <c r="F48" i="7"/>
  <c r="F33" i="7"/>
  <c r="F32" i="7"/>
  <c r="F17" i="7"/>
  <c r="F16" i="7"/>
  <c r="F90" i="5"/>
  <c r="F8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54" i="5"/>
  <c r="F52" i="5"/>
  <c r="F51" i="5"/>
  <c r="F50" i="5"/>
  <c r="F49" i="5"/>
  <c r="F48" i="5"/>
  <c r="F33" i="5"/>
  <c r="F17" i="5"/>
  <c r="F16" i="5"/>
  <c r="F15" i="5"/>
  <c r="F53" i="4"/>
  <c r="F49" i="4"/>
  <c r="F48" i="4"/>
  <c r="F33" i="4"/>
  <c r="F32" i="4"/>
  <c r="F17" i="4"/>
  <c r="F16" i="4"/>
</calcChain>
</file>

<file path=xl/sharedStrings.xml><?xml version="1.0" encoding="utf-8"?>
<sst xmlns="http://schemas.openxmlformats.org/spreadsheetml/2006/main" count="665" uniqueCount="178">
  <si>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</si>
  <si>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</si>
  <si>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</si>
  <si>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</si>
  <si>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</si>
  <si>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</si>
  <si>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</si>
  <si>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</si>
  <si>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</si>
  <si>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</si>
  <si>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</si>
  <si>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</si>
  <si>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</si>
  <si>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</si>
  <si>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</si>
  <si>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</si>
  <si>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</si>
  <si>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</si>
  <si>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</si>
  <si>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</si>
  <si>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</si>
  <si>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</si>
  <si>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</si>
  <si>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</si>
  <si>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</si>
  <si>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</si>
  <si>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</si>
  <si>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</si>
  <si>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</si>
  <si>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</si>
  <si>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</si>
  <si>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</si>
  <si>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</si>
  <si>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</si>
  <si>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</si>
  <si>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</si>
  <si>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</si>
  <si>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</si>
  <si>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</si>
  <si>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</si>
  <si>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</si>
  <si>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</si>
  <si>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</si>
  <si>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</si>
  <si>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</si>
  <si>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</si>
  <si>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</si>
  <si>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</si>
  <si>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</si>
  <si>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</si>
  <si>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</si>
  <si>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</si>
  <si>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</si>
  <si>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</si>
  <si>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</si>
  <si>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</si>
  <si>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</si>
  <si>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</si>
  <si>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</si>
  <si>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</si>
  <si>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</si>
  <si>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</si>
  <si>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</si>
  <si>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</si>
  <si>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</si>
  <si>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</si>
  <si>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</si>
  <si>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</si>
  <si>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</si>
  <si>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</si>
  <si>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</si>
  <si>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</si>
  <si>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</si>
  <si>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</si>
  <si>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</si>
  <si>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>Facturación 4</t>
  </si>
  <si>
    <t>TOTAL :</t>
  </si>
  <si>
    <t>92.051.000-0</t>
  </si>
  <si>
    <t>CCDIN</t>
  </si>
  <si>
    <t>Peras de llamado</t>
  </si>
  <si>
    <t>Facturación 13</t>
  </si>
  <si>
    <t>Facturación 14</t>
  </si>
  <si>
    <t>Facturación 15</t>
  </si>
  <si>
    <t xml:space="preserve">Clínica Indisa </t>
  </si>
  <si>
    <t>Peras de Llamado</t>
  </si>
  <si>
    <t>Mantencion Sistema llamado enfermeria Piso 14</t>
  </si>
  <si>
    <t>79.541.370-7</t>
  </si>
  <si>
    <t>Ingetal Ingenieria y Construccion S.A</t>
  </si>
  <si>
    <t>06-832-205</t>
  </si>
  <si>
    <t xml:space="preserve">Camara Domo </t>
  </si>
  <si>
    <t>Transformador 16V 3A</t>
  </si>
  <si>
    <t>Caja cable par trenzado 18AWG sin pantalla</t>
  </si>
  <si>
    <t>70.285.100-9</t>
  </si>
  <si>
    <t>R4K14SA</t>
  </si>
  <si>
    <t>Modulo</t>
  </si>
  <si>
    <t>Mutual de Seguridad C.CH.C</t>
  </si>
  <si>
    <t>Macrocom</t>
  </si>
  <si>
    <t>Fact. 5902</t>
  </si>
  <si>
    <t>Fact. 5901</t>
  </si>
  <si>
    <t>Fact. 5900</t>
  </si>
  <si>
    <t>76.005.067-8</t>
  </si>
  <si>
    <t>Venta con cheque</t>
  </si>
  <si>
    <t>Lata pintura Café</t>
  </si>
  <si>
    <t>Fact. 5903</t>
  </si>
  <si>
    <t>ADCA3DWOT2N</t>
  </si>
  <si>
    <t>Clínica Indisa</t>
  </si>
  <si>
    <t xml:space="preserve">Programacion </t>
  </si>
  <si>
    <t>Mantencion camas Hill Rom Centra (10)</t>
  </si>
  <si>
    <t>R4KANN</t>
  </si>
  <si>
    <t>R4KTMB</t>
  </si>
  <si>
    <t>R4KPR400</t>
  </si>
  <si>
    <t>R4KBK400</t>
  </si>
  <si>
    <t>Annunciate Panel (comes with a Resceptacle)</t>
  </si>
  <si>
    <t>Termination Board</t>
  </si>
  <si>
    <t>Power Supply</t>
  </si>
  <si>
    <t>Battery Back-up Module</t>
  </si>
  <si>
    <t>Clínica Avansalud</t>
  </si>
  <si>
    <t xml:space="preserve">Visita tecnica </t>
  </si>
  <si>
    <t xml:space="preserve">Empaque 40 - Clientes </t>
  </si>
  <si>
    <t>90.753.000-0</t>
  </si>
  <si>
    <t>Clínica Santa María</t>
  </si>
  <si>
    <t>DVI-D 1.8M</t>
  </si>
  <si>
    <t>DVI-HDMI 10.5M</t>
  </si>
  <si>
    <t>DVI-D 7,5M</t>
  </si>
  <si>
    <t>76.515.070-1</t>
  </si>
  <si>
    <t>Clínica Chillan</t>
  </si>
  <si>
    <t>CONTRATO POR MANTENCION</t>
  </si>
  <si>
    <t xml:space="preserve">Mantencion </t>
  </si>
  <si>
    <t>99.567.970-1</t>
  </si>
  <si>
    <t>Clínica las Lilas</t>
  </si>
  <si>
    <t xml:space="preserve">CONTRATO POR MANTENCION </t>
  </si>
  <si>
    <t>Mantencion</t>
  </si>
  <si>
    <t>NETO</t>
  </si>
  <si>
    <t>96.885.950-1</t>
  </si>
  <si>
    <t>Clínica Ciudad del Mar</t>
  </si>
  <si>
    <t>CONTRATO DE MANTENCION</t>
  </si>
  <si>
    <t>4 UF AL DÍA 25/02/2015 (24.542,60 )</t>
  </si>
  <si>
    <t>Fact. 6308</t>
  </si>
  <si>
    <t>Fact. 6309</t>
  </si>
  <si>
    <t>07013</t>
  </si>
  <si>
    <t>111programacion</t>
  </si>
  <si>
    <t>Facturación 16</t>
  </si>
  <si>
    <t>Facturación 17</t>
  </si>
  <si>
    <t>Facturación 18</t>
  </si>
  <si>
    <t>Hospital Base de Osorno</t>
  </si>
  <si>
    <t>61.602.260-1</t>
  </si>
  <si>
    <t>Programacion</t>
  </si>
  <si>
    <t>Visita Tecnica</t>
  </si>
  <si>
    <t>Facturación 19</t>
  </si>
  <si>
    <t>Reparaciones Varias</t>
  </si>
  <si>
    <t>Facturación 20</t>
  </si>
  <si>
    <t>78.968.870 -2</t>
  </si>
  <si>
    <t>A. TORRES Y CIA LTDA</t>
  </si>
  <si>
    <t>TOTAL</t>
  </si>
  <si>
    <t>Ingetal Ingenieria y Construccion</t>
  </si>
  <si>
    <t xml:space="preserve">Avansalud </t>
  </si>
  <si>
    <t>Mutual de Seguridad</t>
  </si>
  <si>
    <t xml:space="preserve">Macrocom </t>
  </si>
  <si>
    <t xml:space="preserve">Clínica Santa María </t>
  </si>
  <si>
    <t>A Torres y CIA LTDA</t>
  </si>
  <si>
    <t>TOTAL FACTURADO MES DE FEBRERO:</t>
  </si>
  <si>
    <t>Fact. 6392</t>
  </si>
  <si>
    <t>Fact. 6390</t>
  </si>
  <si>
    <t>Fact. 6391</t>
  </si>
  <si>
    <t>Fact. 6671</t>
  </si>
  <si>
    <t>Fact. 6641</t>
  </si>
  <si>
    <t>Fact. 6645</t>
  </si>
  <si>
    <t>Fact. 6646 y 6579</t>
  </si>
  <si>
    <t>Fact. 6643</t>
  </si>
  <si>
    <t>Fact. 6644</t>
  </si>
  <si>
    <t>Fact. 6642</t>
  </si>
  <si>
    <t>Fact. 6544</t>
  </si>
  <si>
    <t>Fact. 6382</t>
  </si>
  <si>
    <t>Fact. 6647</t>
  </si>
  <si>
    <t>6646 - 6579</t>
  </si>
  <si>
    <t>FACTURA</t>
  </si>
  <si>
    <t>Monto Neto</t>
  </si>
  <si>
    <t>Clínica u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</si>
</sst>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\$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154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8" fillId="4" borderId="13" xfId="0" applyFont="1" applyFill="1" applyBorder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4" fontId="17" fillId="3" borderId="0" xfId="0" applyNumberFormat="1" applyFont="1" applyFill="1" applyAlignment="1">
      <alignment horizontal="center"/>
    </xf>
    <xf numFmtId="164" fontId="8" fillId="4" borderId="18" xfId="0" applyNumberFormat="1" applyFont="1" applyFill="1" applyBorder="1"/>
    <xf numFmtId="0" fontId="10" fillId="5" borderId="0" xfId="0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4" fontId="17" fillId="3" borderId="0" xfId="0" applyNumberFormat="1" applyFont="1" applyFill="1" applyAlignment="1">
      <alignment horizontal="center"/>
    </xf>
    <xf numFmtId="164" fontId="8" fillId="4" borderId="18" xfId="0" applyNumberFormat="1" applyFont="1" applyFill="1" applyBorder="1"/>
    <xf numFmtId="0" fontId="10" fillId="5" borderId="0" xfId="0" applyFont="1" applyFill="1"/>
    <xf numFmtId="0" fontId="8" fillId="5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wrapText="1"/>
    </xf>
    <xf numFmtId="164" fontId="8" fillId="4" borderId="13" xfId="0" applyNumberFormat="1" applyFont="1" applyFill="1" applyBorder="1"/>
    <xf numFmtId="0" fontId="6" fillId="4" borderId="2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164" fontId="8" fillId="4" borderId="31" xfId="0" applyNumberFormat="1" applyFont="1" applyFill="1" applyBorder="1"/>
    <xf numFmtId="0" fontId="2" fillId="2" borderId="18" xfId="0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wrapText="1"/>
    </xf>
    <xf numFmtId="167" fontId="8" fillId="4" borderId="13" xfId="0" applyNumberFormat="1" applyFont="1" applyFill="1" applyBorder="1" applyAlignment="1">
      <alignment horizontal="right"/>
    </xf>
    <xf numFmtId="167" fontId="10" fillId="5" borderId="0" xfId="0" applyNumberFormat="1" applyFont="1" applyFill="1"/>
    <xf numFmtId="0" fontId="0" fillId="0" borderId="13" xfId="0" applyBorder="1"/>
    <xf numFmtId="3" fontId="0" fillId="0" borderId="13" xfId="0" applyNumberFormat="1" applyBorder="1"/>
    <xf numFmtId="3" fontId="19" fillId="0" borderId="13" xfId="0" applyNumberFormat="1" applyFont="1" applyBorder="1"/>
    <xf numFmtId="0" fontId="0" fillId="0" borderId="0" xfId="0" applyAlignment="1">
      <alignment horizontal="center"/>
    </xf>
    <xf numFmtId="0" fontId="20" fillId="0" borderId="1" xfId="0" applyFont="1" applyBorder="1"/>
    <xf numFmtId="167" fontId="20" fillId="0" borderId="2" xfId="0" applyNumberFormat="1" applyFont="1" applyBorder="1"/>
    <xf numFmtId="0" fontId="0" fillId="0" borderId="0" xfId="0" applyFill="1" applyAlignment="1">
      <alignment horizontal="center"/>
    </xf>
    <xf numFmtId="0" fontId="0" fillId="0" borderId="13" xfId="0" applyFill="1" applyBorder="1"/>
    <xf numFmtId="3" fontId="0" fillId="0" borderId="13" xfId="0" applyNumberFormat="1" applyFill="1" applyBorder="1"/>
    <xf numFmtId="0" fontId="0" fillId="0" borderId="0" xfId="0" applyFill="1"/>
    <xf numFmtId="0" fontId="0" fillId="0" borderId="13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center"/>
    </xf>
    <xf numFmtId="0" fontId="19" fillId="0" borderId="13" xfId="0" applyFont="1" applyBorder="1"/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1"/>
      <c r="C3" s="32" t="s">
        <v>25</v>
      </c>
      <c r="D3" s="1"/>
      <c r="E3" s="2"/>
      <c r="F3" s="3"/>
    </row>
    <row r="4" spans="2:6" ht="15.75" x14ac:dyDescent="0.3">
      <c r="B4" s="33" t="s">
        <v>0</v>
      </c>
      <c r="C4" s="34" t="s">
        <v>27</v>
      </c>
      <c r="D4" s="4"/>
      <c r="E4" s="42"/>
      <c r="F4" s="5"/>
    </row>
    <row r="5" spans="2:6" ht="15.75" x14ac:dyDescent="0.3">
      <c r="B5" s="35" t="s">
        <v>1</v>
      </c>
      <c r="C5" s="36" t="s">
        <v>24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3" t="s">
        <v>40</v>
      </c>
      <c r="F6" s="7"/>
    </row>
    <row r="7" spans="2:6" ht="15.75" x14ac:dyDescent="0.3">
      <c r="B7" s="35" t="s">
        <v>3</v>
      </c>
      <c r="C7" s="37"/>
      <c r="D7" s="4"/>
      <c r="E7" s="10"/>
      <c r="F7" s="7"/>
    </row>
    <row r="8" spans="2:6" ht="15.75" x14ac:dyDescent="0.3">
      <c r="B8" s="35" t="s">
        <v>4</v>
      </c>
      <c r="C8" s="37">
        <v>110322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>
        <v>7064</v>
      </c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 t="s">
        <v>20</v>
      </c>
      <c r="D14" s="22"/>
      <c r="E14" s="23"/>
      <c r="F14" s="24"/>
    </row>
    <row r="15" spans="2:6" ht="15.75" x14ac:dyDescent="0.3">
      <c r="B15" s="43"/>
      <c r="C15" s="44" t="s">
        <v>35</v>
      </c>
      <c r="D15" s="45"/>
      <c r="E15" s="46"/>
      <c r="F15" s="47"/>
    </row>
    <row r="16" spans="2:6" ht="16.5" customHeight="1" x14ac:dyDescent="0.3">
      <c r="B16" s="43">
        <v>3200000000</v>
      </c>
      <c r="C16" s="44" t="s">
        <v>21</v>
      </c>
      <c r="D16" s="45">
        <v>1</v>
      </c>
      <c r="E16" s="46">
        <v>339940</v>
      </c>
      <c r="F16" s="47">
        <f>E16</f>
        <v>339940</v>
      </c>
    </row>
    <row r="17" spans="2:6" ht="14.25" customHeight="1" thickBot="1" x14ac:dyDescent="0.35">
      <c r="B17" s="29"/>
      <c r="C17" s="28"/>
      <c r="D17" s="26"/>
      <c r="E17" s="27" t="s">
        <v>14</v>
      </c>
      <c r="F17" s="30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1"/>
      <c r="C20" s="32" t="s">
        <v>26</v>
      </c>
      <c r="D20" s="1"/>
      <c r="E20" s="2"/>
      <c r="F20" s="3"/>
    </row>
    <row r="21" spans="2:6" ht="15.75" x14ac:dyDescent="0.3">
      <c r="B21" s="33" t="s">
        <v>0</v>
      </c>
      <c r="C21" s="34" t="s">
        <v>17</v>
      </c>
      <c r="D21" s="4"/>
      <c r="E21" s="42"/>
      <c r="F21" s="5"/>
    </row>
    <row r="22" spans="2:6" ht="15.75" x14ac:dyDescent="0.3">
      <c r="B22" s="35" t="s">
        <v>1</v>
      </c>
      <c r="C22" s="36" t="s">
        <v>29</v>
      </c>
      <c r="D22" s="6"/>
      <c r="E22" s="48" t="s">
        <v>23</v>
      </c>
      <c r="F22" s="7"/>
    </row>
    <row r="23" spans="2:6" ht="15.75" x14ac:dyDescent="0.3">
      <c r="B23" s="35" t="s">
        <v>2</v>
      </c>
      <c r="C23" s="37" t="s">
        <v>30</v>
      </c>
      <c r="D23" s="8"/>
      <c r="E23" s="53" t="s">
        <v>39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110918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3200000000</v>
      </c>
      <c r="C32" s="19" t="s">
        <v>28</v>
      </c>
      <c r="D32" s="40">
        <v>1</v>
      </c>
      <c r="E32" s="41">
        <v>156470</v>
      </c>
      <c r="F32" s="25">
        <f>+D32*E32</f>
        <v>156470</v>
      </c>
    </row>
    <row r="33" spans="2:6" ht="16.5" thickBot="1" x14ac:dyDescent="0.35">
      <c r="B33" s="43"/>
      <c r="C33" s="28"/>
      <c r="D33" s="26"/>
      <c r="E33" s="27" t="s">
        <v>14</v>
      </c>
      <c r="F33" s="30">
        <f>SUM(F31:F32)</f>
        <v>156470</v>
      </c>
    </row>
    <row r="35" spans="2:6" ht="15.75" thickBot="1" x14ac:dyDescent="0.3"/>
    <row r="36" spans="2:6" ht="15.75" thickBot="1" x14ac:dyDescent="0.3">
      <c r="B36" s="31"/>
      <c r="C36" s="32" t="s">
        <v>31</v>
      </c>
      <c r="D36" s="1"/>
      <c r="E36" s="2"/>
      <c r="F36" s="3"/>
    </row>
    <row r="37" spans="2:6" ht="15.75" x14ac:dyDescent="0.3">
      <c r="B37" s="33" t="s">
        <v>0</v>
      </c>
      <c r="C37" s="34" t="s">
        <v>32</v>
      </c>
      <c r="D37" s="4"/>
      <c r="E37" s="42"/>
      <c r="F37" s="5"/>
    </row>
    <row r="38" spans="2:6" ht="15.75" x14ac:dyDescent="0.3">
      <c r="B38" s="35" t="s">
        <v>1</v>
      </c>
      <c r="C38" s="36" t="s">
        <v>33</v>
      </c>
      <c r="D38" s="6"/>
      <c r="E38" s="48" t="s">
        <v>23</v>
      </c>
      <c r="F38" s="7"/>
    </row>
    <row r="39" spans="2:6" ht="15.75" x14ac:dyDescent="0.3">
      <c r="B39" s="35" t="s">
        <v>2</v>
      </c>
      <c r="C39" s="37" t="s">
        <v>30</v>
      </c>
      <c r="D39" s="8"/>
      <c r="E39" s="53" t="s">
        <v>41</v>
      </c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>
        <v>973</v>
      </c>
      <c r="D41" s="4"/>
      <c r="E41" s="7"/>
      <c r="F41" s="7"/>
    </row>
    <row r="42" spans="2:6" ht="15.75" x14ac:dyDescent="0.3">
      <c r="B42" s="15" t="s">
        <v>5</v>
      </c>
      <c r="C42" s="16">
        <v>1</v>
      </c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111</v>
      </c>
      <c r="C48" s="19" t="s">
        <v>34</v>
      </c>
      <c r="D48" s="40">
        <v>1</v>
      </c>
      <c r="E48" s="41">
        <v>250000</v>
      </c>
      <c r="F48" s="25">
        <f>+D48*E48</f>
        <v>250000</v>
      </c>
    </row>
    <row r="49" spans="2:6" ht="16.5" thickBot="1" x14ac:dyDescent="0.35">
      <c r="B49" s="43"/>
      <c r="C49" s="28"/>
      <c r="D49" s="26"/>
      <c r="E49" s="27" t="s">
        <v>14</v>
      </c>
      <c r="F49" s="30">
        <f>SUM(F47:F48)</f>
        <v>250000</v>
      </c>
    </row>
    <row r="53" spans="2:6" ht="15.75" x14ac:dyDescent="0.25">
      <c r="E53" s="14" t="s">
        <v>16</v>
      </c>
      <c r="F53" s="13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1"/>
      <c r="C3" s="32" t="s">
        <v>38</v>
      </c>
      <c r="D3" s="1"/>
      <c r="E3" s="2"/>
      <c r="F3" s="3"/>
    </row>
    <row r="4" spans="2:6" ht="15.75" x14ac:dyDescent="0.3">
      <c r="B4" s="33" t="s">
        <v>0</v>
      </c>
      <c r="C4" s="34" t="s">
        <v>17</v>
      </c>
      <c r="D4" s="4"/>
      <c r="E4" s="42"/>
      <c r="F4" s="5"/>
    </row>
    <row r="5" spans="2:6" ht="15.75" x14ac:dyDescent="0.3">
      <c r="B5" s="35" t="s">
        <v>1</v>
      </c>
      <c r="C5" s="36" t="s">
        <v>18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7" t="s">
        <v>55</v>
      </c>
      <c r="F6" s="7"/>
    </row>
    <row r="7" spans="2:6" ht="15.75" x14ac:dyDescent="0.3">
      <c r="B7" s="35" t="s">
        <v>3</v>
      </c>
      <c r="C7" s="37">
        <v>126929</v>
      </c>
      <c r="D7" s="4"/>
      <c r="E7" s="10"/>
      <c r="F7" s="7"/>
    </row>
    <row r="8" spans="2:6" ht="15.75" x14ac:dyDescent="0.3">
      <c r="B8" s="35" t="s">
        <v>4</v>
      </c>
      <c r="C8" s="37">
        <v>111425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/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/>
      <c r="D14" s="22"/>
      <c r="E14" s="23"/>
      <c r="F14" s="24"/>
    </row>
    <row r="15" spans="2:6" ht="16.5" customHeight="1" x14ac:dyDescent="0.3">
      <c r="B15" s="43">
        <v>554012</v>
      </c>
      <c r="C15" s="19" t="s">
        <v>36</v>
      </c>
      <c r="D15" s="40">
        <v>1</v>
      </c>
      <c r="E15" s="41">
        <v>504700</v>
      </c>
      <c r="F15" s="25">
        <f>+D15*E15</f>
        <v>504700</v>
      </c>
    </row>
    <row r="16" spans="2:6" ht="16.5" customHeight="1" x14ac:dyDescent="0.3">
      <c r="B16" s="43">
        <v>3200000000</v>
      </c>
      <c r="C16" s="49" t="s">
        <v>37</v>
      </c>
      <c r="D16" s="50">
        <v>1</v>
      </c>
      <c r="E16" s="51">
        <v>168000</v>
      </c>
      <c r="F16" s="52">
        <f>E16</f>
        <v>168000</v>
      </c>
    </row>
    <row r="17" spans="2:6" ht="16.5" thickBot="1" x14ac:dyDescent="0.35">
      <c r="B17" s="43"/>
      <c r="C17" s="28"/>
      <c r="D17" s="26"/>
      <c r="E17" s="27" t="s">
        <v>14</v>
      </c>
      <c r="F17" s="30">
        <f>F16+F15</f>
        <v>672700</v>
      </c>
    </row>
    <row r="19" spans="2:6" ht="15.75" thickBot="1" x14ac:dyDescent="0.3"/>
    <row r="20" spans="2:6" ht="15.75" thickBot="1" x14ac:dyDescent="0.3">
      <c r="B20" s="31"/>
      <c r="C20" s="32" t="s">
        <v>42</v>
      </c>
      <c r="D20" s="1"/>
      <c r="E20" s="2"/>
      <c r="F20" s="3"/>
    </row>
    <row r="21" spans="2:6" ht="16.5" x14ac:dyDescent="0.3">
      <c r="B21" s="33" t="s">
        <v>0</v>
      </c>
      <c r="C21" s="34" t="s">
        <v>46</v>
      </c>
      <c r="D21" s="4"/>
      <c r="E21" s="56"/>
      <c r="F21" s="5"/>
    </row>
    <row r="22" spans="2:6" ht="15.75" x14ac:dyDescent="0.3">
      <c r="B22" s="35" t="s">
        <v>1</v>
      </c>
      <c r="C22" s="36" t="s">
        <v>43</v>
      </c>
      <c r="D22" s="6"/>
      <c r="E22" s="58" t="s">
        <v>56</v>
      </c>
      <c r="F22" s="7"/>
    </row>
    <row r="23" spans="2:6" ht="15.75" x14ac:dyDescent="0.3">
      <c r="B23" s="35" t="s">
        <v>2</v>
      </c>
      <c r="C23" s="37"/>
      <c r="D23" s="8"/>
      <c r="E23" s="59" t="s">
        <v>72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82208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100000014</v>
      </c>
      <c r="C32" s="19" t="s">
        <v>44</v>
      </c>
      <c r="D32" s="40">
        <v>1</v>
      </c>
      <c r="E32" s="41">
        <v>1500000</v>
      </c>
      <c r="F32" s="25">
        <v>1500000</v>
      </c>
    </row>
    <row r="33" spans="2:6" ht="16.5" thickBot="1" x14ac:dyDescent="0.35">
      <c r="B33" s="43"/>
      <c r="C33" s="28"/>
      <c r="D33" s="26"/>
      <c r="E33" s="27" t="s">
        <v>14</v>
      </c>
      <c r="F33" s="30">
        <f>F32</f>
        <v>1500000</v>
      </c>
    </row>
    <row r="35" spans="2:6" ht="15.75" thickBot="1" x14ac:dyDescent="0.3"/>
    <row r="36" spans="2:6" ht="15.75" thickBot="1" x14ac:dyDescent="0.3">
      <c r="B36" s="31"/>
      <c r="C36" s="32" t="s">
        <v>45</v>
      </c>
      <c r="D36" s="1"/>
      <c r="E36" s="2"/>
      <c r="F36" s="3"/>
    </row>
    <row r="37" spans="2:6" ht="15.75" x14ac:dyDescent="0.3">
      <c r="B37" s="33" t="s">
        <v>0</v>
      </c>
      <c r="C37" s="34" t="s">
        <v>47</v>
      </c>
      <c r="D37" s="4"/>
      <c r="E37" s="42"/>
      <c r="F37" s="5"/>
    </row>
    <row r="38" spans="2:6" ht="15.75" x14ac:dyDescent="0.3">
      <c r="B38" s="35" t="s">
        <v>1</v>
      </c>
      <c r="C38" s="36" t="s">
        <v>48</v>
      </c>
      <c r="D38" s="6"/>
      <c r="E38" s="48" t="s">
        <v>57</v>
      </c>
      <c r="F38" s="7"/>
    </row>
    <row r="39" spans="2:6" ht="15.75" x14ac:dyDescent="0.3">
      <c r="B39" s="35" t="s">
        <v>2</v>
      </c>
      <c r="C39" s="37"/>
      <c r="D39" s="8"/>
      <c r="E39" s="9"/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 t="s">
        <v>49</v>
      </c>
      <c r="D41" s="4"/>
      <c r="E41" s="7"/>
      <c r="F41" s="7"/>
    </row>
    <row r="42" spans="2:6" ht="15.75" x14ac:dyDescent="0.3">
      <c r="B42" s="15" t="s">
        <v>5</v>
      </c>
      <c r="C42" s="16"/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553600</v>
      </c>
      <c r="C48" s="44" t="s">
        <v>50</v>
      </c>
      <c r="D48" s="45">
        <v>1</v>
      </c>
      <c r="E48" s="46">
        <v>1700000</v>
      </c>
      <c r="F48" s="47">
        <f>E48*D48</f>
        <v>1700000</v>
      </c>
    </row>
    <row r="49" spans="2:6" ht="15.75" x14ac:dyDescent="0.3">
      <c r="B49" s="43">
        <v>272051</v>
      </c>
      <c r="C49" s="44" t="s">
        <v>51</v>
      </c>
      <c r="D49" s="45">
        <v>1</v>
      </c>
      <c r="E49" s="46">
        <v>200000</v>
      </c>
      <c r="F49" s="47">
        <f>E49*D49</f>
        <v>200000</v>
      </c>
    </row>
    <row r="50" spans="2:6" ht="15.75" x14ac:dyDescent="0.3">
      <c r="B50" s="43">
        <v>283661</v>
      </c>
      <c r="C50" s="19" t="s">
        <v>52</v>
      </c>
      <c r="D50" s="40">
        <v>1</v>
      </c>
      <c r="E50" s="41">
        <v>240000</v>
      </c>
      <c r="F50" s="25">
        <f>E50*D50</f>
        <v>240000</v>
      </c>
    </row>
    <row r="51" spans="2:6" ht="15.75" x14ac:dyDescent="0.3">
      <c r="B51" s="43">
        <v>550316</v>
      </c>
      <c r="C51" s="49" t="s">
        <v>53</v>
      </c>
      <c r="D51" s="50">
        <v>1</v>
      </c>
      <c r="E51" s="51">
        <v>150000</v>
      </c>
      <c r="F51" s="52">
        <f>E51*D51</f>
        <v>150000</v>
      </c>
    </row>
    <row r="52" spans="2:6" ht="15.75" x14ac:dyDescent="0.3">
      <c r="B52" s="43">
        <v>28325</v>
      </c>
      <c r="C52" s="49" t="s">
        <v>54</v>
      </c>
      <c r="D52" s="50">
        <v>1</v>
      </c>
      <c r="E52" s="51">
        <v>100000</v>
      </c>
      <c r="F52" s="52">
        <f>E52*D52</f>
        <v>100000</v>
      </c>
    </row>
    <row r="53" spans="2:6" ht="15.75" x14ac:dyDescent="0.3">
      <c r="B53" s="43"/>
      <c r="C53" s="49"/>
      <c r="D53" s="50"/>
      <c r="E53" s="51"/>
      <c r="F53" s="52"/>
    </row>
    <row r="54" spans="2:6" ht="16.5" thickBot="1" x14ac:dyDescent="0.35">
      <c r="B54" s="43"/>
      <c r="C54" s="28"/>
      <c r="D54" s="26"/>
      <c r="E54" s="27" t="s">
        <v>14</v>
      </c>
      <c r="F54" s="30">
        <f>SUM(F48:F53)</f>
        <v>2390000</v>
      </c>
    </row>
    <row r="56" spans="2:6" ht="15.75" thickBot="1" x14ac:dyDescent="0.3"/>
    <row r="57" spans="2:6" ht="15.75" thickBot="1" x14ac:dyDescent="0.3">
      <c r="B57" s="31"/>
      <c r="C57" s="32" t="s">
        <v>71</v>
      </c>
      <c r="D57" s="1"/>
      <c r="E57" s="2"/>
      <c r="F57" s="3"/>
    </row>
    <row r="58" spans="2:6" ht="16.5" thickBot="1" x14ac:dyDescent="0.35">
      <c r="B58" s="33" t="s">
        <v>0</v>
      </c>
      <c r="C58" s="37" t="s">
        <v>59</v>
      </c>
      <c r="D58" s="4"/>
      <c r="E58" s="42"/>
      <c r="F58" s="5"/>
    </row>
    <row r="59" spans="2:6" ht="15.75" x14ac:dyDescent="0.3">
      <c r="B59" s="35" t="s">
        <v>1</v>
      </c>
      <c r="C59" s="34" t="s">
        <v>58</v>
      </c>
      <c r="D59" s="6"/>
      <c r="E59" s="48" t="s">
        <v>57</v>
      </c>
      <c r="F59" s="7"/>
    </row>
    <row r="60" spans="2:6" ht="15.75" x14ac:dyDescent="0.3">
      <c r="B60" s="35" t="s">
        <v>2</v>
      </c>
      <c r="C60" s="37"/>
      <c r="D60" s="8"/>
      <c r="E60" s="9"/>
      <c r="F60" s="7"/>
    </row>
    <row r="61" spans="2:6" ht="15.75" x14ac:dyDescent="0.3">
      <c r="B61" s="35" t="s">
        <v>3</v>
      </c>
      <c r="C61" s="37"/>
      <c r="D61" s="4"/>
      <c r="E61" s="10"/>
      <c r="F61" s="7"/>
    </row>
    <row r="62" spans="2:6" ht="15.75" x14ac:dyDescent="0.3">
      <c r="B62" s="35" t="s">
        <v>4</v>
      </c>
      <c r="C62" s="37" t="s">
        <v>60</v>
      </c>
      <c r="D62" s="4"/>
      <c r="E62" s="7"/>
      <c r="F62" s="7"/>
    </row>
    <row r="63" spans="2:6" ht="15.75" x14ac:dyDescent="0.3">
      <c r="B63" s="15" t="s">
        <v>5</v>
      </c>
      <c r="C63" s="16"/>
      <c r="D63" s="4"/>
      <c r="E63" s="7"/>
      <c r="F63" s="7"/>
    </row>
    <row r="64" spans="2:6" ht="15.75" x14ac:dyDescent="0.3">
      <c r="B64" s="38" t="s">
        <v>6</v>
      </c>
      <c r="C64" s="39"/>
      <c r="D64" s="4"/>
      <c r="E64" s="11"/>
      <c r="F64" s="7"/>
    </row>
    <row r="65" spans="2:6" ht="15.75" x14ac:dyDescent="0.3">
      <c r="B65" s="38" t="s">
        <v>7</v>
      </c>
      <c r="C65" s="39"/>
      <c r="D65" s="4"/>
      <c r="E65" s="11"/>
      <c r="F65" s="7"/>
    </row>
    <row r="66" spans="2:6" ht="16.5" thickBot="1" x14ac:dyDescent="0.35">
      <c r="B66" s="38" t="s">
        <v>8</v>
      </c>
      <c r="C66" s="39"/>
      <c r="D66" s="4"/>
      <c r="E66" s="11"/>
      <c r="F66" s="12"/>
    </row>
    <row r="67" spans="2:6" ht="15.75" thickBot="1" x14ac:dyDescent="0.3">
      <c r="B67" s="17" t="s">
        <v>9</v>
      </c>
      <c r="C67" s="17" t="s">
        <v>10</v>
      </c>
      <c r="D67" s="17" t="s">
        <v>11</v>
      </c>
      <c r="E67" s="18" t="s">
        <v>12</v>
      </c>
      <c r="F67" s="17" t="s">
        <v>13</v>
      </c>
    </row>
    <row r="68" spans="2:6" ht="15.75" x14ac:dyDescent="0.3">
      <c r="B68" s="20"/>
      <c r="C68" s="21"/>
      <c r="D68" s="22"/>
      <c r="E68" s="23"/>
      <c r="F68" s="24"/>
    </row>
    <row r="69" spans="2:6" ht="15.75" x14ac:dyDescent="0.3">
      <c r="B69" s="43">
        <v>553600</v>
      </c>
      <c r="C69" s="44" t="s">
        <v>50</v>
      </c>
      <c r="D69" s="45">
        <v>1</v>
      </c>
      <c r="E69" s="46">
        <v>1600000</v>
      </c>
      <c r="F69" s="47">
        <f t="shared" ref="F69:F85" si="0">E69*D69</f>
        <v>1600000</v>
      </c>
    </row>
    <row r="70" spans="2:6" ht="15.75" x14ac:dyDescent="0.3">
      <c r="B70" s="43">
        <v>28466</v>
      </c>
      <c r="C70" s="44" t="s">
        <v>61</v>
      </c>
      <c r="D70" s="45">
        <v>1</v>
      </c>
      <c r="E70" s="46">
        <v>590000</v>
      </c>
      <c r="F70" s="47">
        <f t="shared" si="0"/>
        <v>590000</v>
      </c>
    </row>
    <row r="71" spans="2:6" ht="15.75" x14ac:dyDescent="0.3">
      <c r="B71" s="43">
        <v>284631</v>
      </c>
      <c r="C71" s="19" t="s">
        <v>52</v>
      </c>
      <c r="D71" s="40">
        <v>1</v>
      </c>
      <c r="E71" s="41">
        <v>240000</v>
      </c>
      <c r="F71" s="25">
        <f t="shared" si="0"/>
        <v>240000</v>
      </c>
    </row>
    <row r="72" spans="2:6" ht="15.75" x14ac:dyDescent="0.3">
      <c r="B72" s="43">
        <v>550316</v>
      </c>
      <c r="C72" s="49" t="s">
        <v>53</v>
      </c>
      <c r="D72" s="50">
        <v>1</v>
      </c>
      <c r="E72" s="51">
        <v>150000</v>
      </c>
      <c r="F72" s="52">
        <f t="shared" si="0"/>
        <v>150000</v>
      </c>
    </row>
    <row r="73" spans="2:6" ht="15.75" x14ac:dyDescent="0.3">
      <c r="B73" s="43">
        <v>272152</v>
      </c>
      <c r="C73" s="49" t="s">
        <v>61</v>
      </c>
      <c r="D73" s="50">
        <v>2</v>
      </c>
      <c r="E73" s="51">
        <v>190000</v>
      </c>
      <c r="F73" s="52">
        <f t="shared" si="0"/>
        <v>380000</v>
      </c>
    </row>
    <row r="74" spans="2:6" ht="15.75" x14ac:dyDescent="0.3">
      <c r="B74" s="43">
        <v>11340</v>
      </c>
      <c r="C74" s="49" t="s">
        <v>62</v>
      </c>
      <c r="D74" s="50">
        <v>1</v>
      </c>
      <c r="E74" s="51">
        <v>370000</v>
      </c>
      <c r="F74" s="52">
        <f t="shared" si="0"/>
        <v>370000</v>
      </c>
    </row>
    <row r="75" spans="2:6" ht="15.75" x14ac:dyDescent="0.3">
      <c r="B75" s="43">
        <v>28325</v>
      </c>
      <c r="C75" s="49" t="s">
        <v>63</v>
      </c>
      <c r="D75" s="50">
        <v>1</v>
      </c>
      <c r="E75" s="51">
        <v>100000</v>
      </c>
      <c r="F75" s="52">
        <f t="shared" si="0"/>
        <v>100000</v>
      </c>
    </row>
    <row r="76" spans="2:6" ht="15.75" x14ac:dyDescent="0.3">
      <c r="B76" s="43">
        <v>552531</v>
      </c>
      <c r="C76" s="49" t="s">
        <v>64</v>
      </c>
      <c r="D76" s="50">
        <v>1</v>
      </c>
      <c r="E76" s="51">
        <v>20000</v>
      </c>
      <c r="F76" s="52">
        <f t="shared" si="0"/>
        <v>20000</v>
      </c>
    </row>
    <row r="77" spans="2:6" ht="15.75" x14ac:dyDescent="0.3">
      <c r="B77" s="43">
        <v>552014</v>
      </c>
      <c r="C77" s="49" t="s">
        <v>65</v>
      </c>
      <c r="D77" s="50">
        <v>1</v>
      </c>
      <c r="E77" s="51">
        <v>8356000</v>
      </c>
      <c r="F77" s="52">
        <f t="shared" si="0"/>
        <v>8356000</v>
      </c>
    </row>
    <row r="78" spans="2:6" ht="15.75" x14ac:dyDescent="0.3">
      <c r="B78" s="43">
        <v>550316</v>
      </c>
      <c r="C78" s="49" t="s">
        <v>66</v>
      </c>
      <c r="D78" s="50">
        <v>1</v>
      </c>
      <c r="E78" s="51">
        <v>150000</v>
      </c>
      <c r="F78" s="52">
        <f t="shared" si="0"/>
        <v>150000</v>
      </c>
    </row>
    <row r="79" spans="2:6" ht="15.75" x14ac:dyDescent="0.3">
      <c r="B79" s="43">
        <v>550057</v>
      </c>
      <c r="C79" s="49" t="s">
        <v>67</v>
      </c>
      <c r="D79" s="50">
        <v>1</v>
      </c>
      <c r="E79" s="51">
        <v>250000</v>
      </c>
      <c r="F79" s="52">
        <f t="shared" si="0"/>
        <v>250000</v>
      </c>
    </row>
    <row r="80" spans="2:6" ht="15.75" x14ac:dyDescent="0.3">
      <c r="B80" s="43">
        <v>550448</v>
      </c>
      <c r="C80" s="49" t="s">
        <v>68</v>
      </c>
      <c r="D80" s="50">
        <v>4</v>
      </c>
      <c r="E80" s="51">
        <v>4000</v>
      </c>
      <c r="F80" s="52">
        <f t="shared" si="0"/>
        <v>16000</v>
      </c>
    </row>
    <row r="81" spans="2:6" ht="15.75" x14ac:dyDescent="0.3">
      <c r="B81" s="43">
        <v>554903</v>
      </c>
      <c r="C81" s="49" t="s">
        <v>69</v>
      </c>
      <c r="D81" s="50">
        <v>1</v>
      </c>
      <c r="E81" s="51">
        <v>80000</v>
      </c>
      <c r="F81" s="52">
        <f t="shared" si="0"/>
        <v>80000</v>
      </c>
    </row>
    <row r="82" spans="2:6" ht="15.75" x14ac:dyDescent="0.3">
      <c r="B82" s="43">
        <v>283121</v>
      </c>
      <c r="C82" s="49" t="s">
        <v>61</v>
      </c>
      <c r="D82" s="50">
        <v>1</v>
      </c>
      <c r="E82" s="51">
        <v>240000</v>
      </c>
      <c r="F82" s="52">
        <f t="shared" si="0"/>
        <v>240000</v>
      </c>
    </row>
    <row r="83" spans="2:6" ht="15.75" x14ac:dyDescent="0.3">
      <c r="B83" s="43">
        <v>28463</v>
      </c>
      <c r="C83" s="49" t="s">
        <v>70</v>
      </c>
      <c r="D83" s="50">
        <v>1</v>
      </c>
      <c r="E83" s="51">
        <v>290000</v>
      </c>
      <c r="F83" s="52">
        <f t="shared" si="0"/>
        <v>290000</v>
      </c>
    </row>
    <row r="84" spans="2:6" ht="15.75" x14ac:dyDescent="0.3">
      <c r="B84" s="43">
        <v>295051</v>
      </c>
      <c r="C84" s="49" t="s">
        <v>61</v>
      </c>
      <c r="D84" s="50">
        <v>1</v>
      </c>
      <c r="E84" s="51">
        <v>298000</v>
      </c>
      <c r="F84" s="52">
        <f t="shared" si="0"/>
        <v>298000</v>
      </c>
    </row>
    <row r="85" spans="2:6" ht="15.75" x14ac:dyDescent="0.3">
      <c r="B85" s="43">
        <v>272153</v>
      </c>
      <c r="C85" s="49" t="s">
        <v>61</v>
      </c>
      <c r="D85" s="50">
        <v>1</v>
      </c>
      <c r="E85" s="51">
        <v>270000</v>
      </c>
      <c r="F85" s="52">
        <f t="shared" si="0"/>
        <v>270000</v>
      </c>
    </row>
    <row r="86" spans="2:6" ht="15.75" x14ac:dyDescent="0.3">
      <c r="B86" s="43"/>
      <c r="C86" s="49"/>
      <c r="D86" s="50"/>
      <c r="E86" s="51"/>
      <c r="F86" s="52"/>
    </row>
    <row r="87" spans="2:6" ht="16.5" thickBot="1" x14ac:dyDescent="0.35">
      <c r="B87" s="43"/>
      <c r="C87" s="28"/>
      <c r="D87" s="26"/>
      <c r="E87" s="27" t="s">
        <v>14</v>
      </c>
      <c r="F87" s="30">
        <f>SUM(F69:F86)</f>
        <v>13400000</v>
      </c>
    </row>
    <row r="90" spans="2:6" x14ac:dyDescent="0.25">
      <c r="E90" s="54" t="s">
        <v>16</v>
      </c>
      <c r="F90" s="55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86"/>
  <sheetViews>
    <sheetView topLeftCell="A67" workbookViewId="0">
      <selection activeCell="I82" sqref="I82"/>
    </sheetView>
  </sheetViews>
  <sheetFormatPr baseColWidth="10" defaultRowHeight="15" x14ac:dyDescent="0.25"/>
  <cols>
    <col min="2" max="2" width="31.7109375" customWidth="1"/>
    <col min="3" max="3" width="38.28515625" customWidth="1"/>
    <col min="4" max="4" width="12.140625" customWidth="1"/>
    <col min="5" max="5" width="13.28515625" customWidth="1"/>
    <col min="6" max="6" width="14.28515625" customWidth="1"/>
  </cols>
  <sheetData>
    <row r="3" spans="2:6" s="110" customFormat="1" ht="15" customHeight="1" thickBot="1" x14ac:dyDescent="0.3"/>
    <row r="4" spans="2:6" ht="15.75" thickBot="1" x14ac:dyDescent="0.3">
      <c r="B4" s="77"/>
      <c r="C4" s="78" t="s">
        <v>15</v>
      </c>
      <c r="D4" s="61"/>
      <c r="E4" s="62"/>
      <c r="F4" s="63"/>
    </row>
    <row r="5" spans="2:6" ht="15.75" x14ac:dyDescent="0.3">
      <c r="B5" s="79" t="s">
        <v>0</v>
      </c>
      <c r="C5" s="80" t="s">
        <v>77</v>
      </c>
      <c r="D5" s="64"/>
      <c r="E5" s="65" t="s">
        <v>22</v>
      </c>
      <c r="F5" s="66"/>
    </row>
    <row r="6" spans="2:6" ht="15.75" x14ac:dyDescent="0.3">
      <c r="B6" s="81" t="s">
        <v>1</v>
      </c>
      <c r="C6" s="82" t="s">
        <v>83</v>
      </c>
      <c r="D6" s="67"/>
      <c r="E6" s="87"/>
      <c r="F6" s="68"/>
    </row>
    <row r="7" spans="2:6" ht="16.5" x14ac:dyDescent="0.3">
      <c r="B7" s="81" t="s">
        <v>2</v>
      </c>
      <c r="C7" s="83">
        <v>131088</v>
      </c>
      <c r="D7" s="69"/>
      <c r="E7" s="92">
        <v>42048</v>
      </c>
      <c r="F7" s="68"/>
    </row>
    <row r="8" spans="2:6" ht="15.75" x14ac:dyDescent="0.3">
      <c r="B8" s="81" t="s">
        <v>3</v>
      </c>
      <c r="C8" s="83"/>
      <c r="D8" s="64"/>
      <c r="E8" s="95" t="s">
        <v>97</v>
      </c>
      <c r="F8" s="68"/>
    </row>
    <row r="9" spans="2:6" ht="15.75" x14ac:dyDescent="0.3">
      <c r="B9" s="81" t="s">
        <v>4</v>
      </c>
      <c r="C9" s="83">
        <v>205860</v>
      </c>
      <c r="D9" s="64"/>
      <c r="E9" s="68"/>
      <c r="F9" s="68"/>
    </row>
    <row r="10" spans="2:6" ht="15.75" x14ac:dyDescent="0.3">
      <c r="B10" s="71" t="s">
        <v>5</v>
      </c>
      <c r="C10" s="72"/>
      <c r="D10" s="64"/>
      <c r="E10" s="68"/>
      <c r="F10" s="68"/>
    </row>
    <row r="11" spans="2:6" ht="15.75" x14ac:dyDescent="0.3">
      <c r="B11" s="84" t="s">
        <v>6</v>
      </c>
      <c r="C11" s="85">
        <v>7142</v>
      </c>
      <c r="D11" s="64"/>
      <c r="E11" s="70"/>
      <c r="F11" s="68"/>
    </row>
    <row r="12" spans="2:6" ht="15.75" x14ac:dyDescent="0.3">
      <c r="B12" s="84" t="s">
        <v>7</v>
      </c>
      <c r="C12" s="85"/>
      <c r="D12" s="64"/>
      <c r="E12" s="70"/>
      <c r="F12" s="68"/>
    </row>
    <row r="13" spans="2:6" ht="16.5" thickBot="1" x14ac:dyDescent="0.35">
      <c r="B13" s="84" t="s">
        <v>8</v>
      </c>
      <c r="C13" s="85"/>
      <c r="D13" s="64"/>
      <c r="E13" s="70"/>
      <c r="F13" s="88"/>
    </row>
    <row r="14" spans="2:6" ht="16.5" thickBot="1" x14ac:dyDescent="0.35">
      <c r="B14" s="130" t="s">
        <v>9</v>
      </c>
      <c r="C14" s="131" t="s">
        <v>10</v>
      </c>
      <c r="D14" s="132" t="s">
        <v>11</v>
      </c>
      <c r="E14" s="131" t="s">
        <v>12</v>
      </c>
      <c r="F14" s="133" t="s">
        <v>13</v>
      </c>
    </row>
    <row r="15" spans="2:6" x14ac:dyDescent="0.25">
      <c r="B15" s="90"/>
      <c r="C15" s="89"/>
      <c r="D15" s="90"/>
      <c r="E15" s="91"/>
      <c r="F15" s="93"/>
    </row>
    <row r="16" spans="2:6" x14ac:dyDescent="0.25">
      <c r="B16" s="98" t="s">
        <v>78</v>
      </c>
      <c r="C16" s="86" t="s">
        <v>84</v>
      </c>
      <c r="D16" s="86">
        <v>8</v>
      </c>
      <c r="E16" s="138">
        <v>45675</v>
      </c>
      <c r="F16" s="138">
        <f>E16*D16</f>
        <v>365400</v>
      </c>
    </row>
    <row r="17" spans="2:6" ht="15.75" x14ac:dyDescent="0.3">
      <c r="B17" s="73"/>
      <c r="C17" s="74"/>
      <c r="D17" s="86"/>
      <c r="E17" s="75" t="s">
        <v>14</v>
      </c>
      <c r="F17" s="76">
        <f>SUM(F16)</f>
        <v>365400</v>
      </c>
    </row>
    <row r="19" spans="2:6" ht="15.75" thickBot="1" x14ac:dyDescent="0.3"/>
    <row r="20" spans="2:6" ht="15.75" thickBot="1" x14ac:dyDescent="0.3">
      <c r="B20" s="77"/>
      <c r="C20" s="78" t="s">
        <v>19</v>
      </c>
      <c r="D20" s="61"/>
      <c r="E20" s="62"/>
      <c r="F20" s="63"/>
    </row>
    <row r="21" spans="2:6" ht="15.75" x14ac:dyDescent="0.3">
      <c r="B21" s="79" t="s">
        <v>0</v>
      </c>
      <c r="C21" s="119" t="s">
        <v>77</v>
      </c>
      <c r="D21" s="64"/>
      <c r="E21" s="65" t="s">
        <v>22</v>
      </c>
      <c r="F21" s="66"/>
    </row>
    <row r="22" spans="2:6" ht="15.75" x14ac:dyDescent="0.3">
      <c r="B22" s="81" t="s">
        <v>1</v>
      </c>
      <c r="C22" s="120" t="s">
        <v>83</v>
      </c>
      <c r="D22" s="67"/>
      <c r="E22" s="87"/>
      <c r="F22" s="68"/>
    </row>
    <row r="23" spans="2:6" ht="16.5" x14ac:dyDescent="0.3">
      <c r="B23" s="81" t="s">
        <v>2</v>
      </c>
      <c r="C23" s="121">
        <v>131088</v>
      </c>
      <c r="D23" s="69"/>
      <c r="E23" s="99">
        <v>42048</v>
      </c>
      <c r="F23" s="68"/>
    </row>
    <row r="24" spans="2:6" ht="15.75" x14ac:dyDescent="0.3">
      <c r="B24" s="81" t="s">
        <v>3</v>
      </c>
      <c r="C24" s="104"/>
      <c r="D24" s="64"/>
      <c r="E24" s="95" t="s">
        <v>98</v>
      </c>
      <c r="F24" s="68"/>
    </row>
    <row r="25" spans="2:6" ht="15.75" x14ac:dyDescent="0.3">
      <c r="B25" s="81" t="s">
        <v>4</v>
      </c>
      <c r="C25" s="104">
        <v>205859</v>
      </c>
      <c r="D25" s="64"/>
      <c r="E25" s="68"/>
      <c r="F25" s="68"/>
    </row>
    <row r="26" spans="2:6" ht="15.75" x14ac:dyDescent="0.3">
      <c r="B26" s="71" t="s">
        <v>5</v>
      </c>
      <c r="C26" s="102"/>
      <c r="D26" s="64"/>
      <c r="E26" s="68"/>
      <c r="F26" s="68"/>
    </row>
    <row r="27" spans="2:6" ht="15.75" x14ac:dyDescent="0.3">
      <c r="B27" s="84" t="s">
        <v>6</v>
      </c>
      <c r="C27" s="105">
        <v>7142</v>
      </c>
      <c r="D27" s="64"/>
      <c r="E27" s="70"/>
      <c r="F27" s="68"/>
    </row>
    <row r="28" spans="2:6" ht="15.75" x14ac:dyDescent="0.3">
      <c r="B28" s="84" t="s">
        <v>7</v>
      </c>
      <c r="C28" s="105"/>
      <c r="D28" s="64"/>
      <c r="E28" s="70"/>
      <c r="F28" s="68"/>
    </row>
    <row r="29" spans="2:6" ht="16.5" thickBot="1" x14ac:dyDescent="0.35">
      <c r="B29" s="84" t="s">
        <v>8</v>
      </c>
      <c r="C29" s="105"/>
      <c r="D29" s="64"/>
      <c r="E29" s="70"/>
      <c r="F29" s="88"/>
    </row>
    <row r="30" spans="2:6" ht="16.5" thickBot="1" x14ac:dyDescent="0.35">
      <c r="B30" s="130" t="s">
        <v>9</v>
      </c>
      <c r="C30" s="131" t="s">
        <v>10</v>
      </c>
      <c r="D30" s="132" t="s">
        <v>11</v>
      </c>
      <c r="E30" s="131" t="s">
        <v>12</v>
      </c>
      <c r="F30" s="133" t="s">
        <v>13</v>
      </c>
    </row>
    <row r="31" spans="2:6" x14ac:dyDescent="0.25">
      <c r="B31" s="107"/>
      <c r="C31" s="106"/>
      <c r="D31" s="134"/>
      <c r="E31" s="108"/>
      <c r="F31" s="135"/>
    </row>
    <row r="32" spans="2:6" x14ac:dyDescent="0.25">
      <c r="B32" s="98" t="s">
        <v>78</v>
      </c>
      <c r="C32" s="86" t="s">
        <v>79</v>
      </c>
      <c r="D32" s="86">
        <v>5</v>
      </c>
      <c r="E32" s="138">
        <v>45675</v>
      </c>
      <c r="F32" s="138">
        <f>E32*D32</f>
        <v>228375</v>
      </c>
    </row>
    <row r="33" spans="2:6" ht="15.75" x14ac:dyDescent="0.3">
      <c r="B33" s="73"/>
      <c r="C33" s="74"/>
      <c r="D33" s="86"/>
      <c r="E33" s="75" t="s">
        <v>14</v>
      </c>
      <c r="F33" s="76">
        <f>SUM(F32)</f>
        <v>228375</v>
      </c>
    </row>
    <row r="35" spans="2:6" ht="15.75" thickBot="1" x14ac:dyDescent="0.3"/>
    <row r="36" spans="2:6" ht="15.75" thickBot="1" x14ac:dyDescent="0.3">
      <c r="B36" s="77"/>
      <c r="C36" s="78" t="s">
        <v>73</v>
      </c>
      <c r="D36" s="61"/>
      <c r="E36" s="62"/>
      <c r="F36" s="63"/>
    </row>
    <row r="37" spans="2:6" ht="15.75" x14ac:dyDescent="0.3">
      <c r="B37" s="79" t="s">
        <v>0</v>
      </c>
      <c r="C37" s="119" t="s">
        <v>77</v>
      </c>
      <c r="D37" s="64"/>
      <c r="E37" s="65" t="s">
        <v>22</v>
      </c>
      <c r="F37" s="66"/>
    </row>
    <row r="38" spans="2:6" ht="15.75" x14ac:dyDescent="0.3">
      <c r="B38" s="81" t="s">
        <v>1</v>
      </c>
      <c r="C38" s="120" t="s">
        <v>83</v>
      </c>
      <c r="D38" s="67"/>
      <c r="E38" s="87"/>
      <c r="F38" s="68"/>
    </row>
    <row r="39" spans="2:6" ht="16.5" x14ac:dyDescent="0.3">
      <c r="B39" s="81" t="s">
        <v>2</v>
      </c>
      <c r="C39" s="104">
        <v>131088</v>
      </c>
      <c r="D39" s="69"/>
      <c r="E39" s="99">
        <v>42048</v>
      </c>
      <c r="F39" s="68"/>
    </row>
    <row r="40" spans="2:6" ht="15.75" x14ac:dyDescent="0.3">
      <c r="B40" s="81" t="s">
        <v>3</v>
      </c>
      <c r="C40" s="104"/>
      <c r="D40" s="64"/>
      <c r="E40" s="95" t="s">
        <v>99</v>
      </c>
      <c r="F40" s="68"/>
    </row>
    <row r="41" spans="2:6" ht="15.75" x14ac:dyDescent="0.3">
      <c r="B41" s="81" t="s">
        <v>4</v>
      </c>
      <c r="C41" s="104">
        <v>205858</v>
      </c>
      <c r="D41" s="64"/>
      <c r="E41" s="68"/>
      <c r="F41" s="68"/>
    </row>
    <row r="42" spans="2:6" ht="15.75" x14ac:dyDescent="0.3">
      <c r="B42" s="71" t="s">
        <v>5</v>
      </c>
      <c r="C42" s="102"/>
      <c r="D42" s="64"/>
      <c r="E42" s="68"/>
      <c r="F42" s="68"/>
    </row>
    <row r="43" spans="2:6" ht="15.75" x14ac:dyDescent="0.3">
      <c r="B43" s="84" t="s">
        <v>6</v>
      </c>
      <c r="C43" s="105">
        <v>7142</v>
      </c>
      <c r="D43" s="64"/>
      <c r="E43" s="70"/>
      <c r="F43" s="68"/>
    </row>
    <row r="44" spans="2:6" ht="15.75" x14ac:dyDescent="0.3">
      <c r="B44" s="84" t="s">
        <v>7</v>
      </c>
      <c r="C44" s="105"/>
      <c r="D44" s="64"/>
      <c r="E44" s="70"/>
      <c r="F44" s="68"/>
    </row>
    <row r="45" spans="2:6" ht="16.5" thickBot="1" x14ac:dyDescent="0.35">
      <c r="B45" s="84" t="s">
        <v>8</v>
      </c>
      <c r="C45" s="105"/>
      <c r="D45" s="64"/>
      <c r="E45" s="70"/>
      <c r="F45" s="88"/>
    </row>
    <row r="46" spans="2:6" ht="16.5" thickBot="1" x14ac:dyDescent="0.35">
      <c r="B46" s="130" t="s">
        <v>9</v>
      </c>
      <c r="C46" s="131" t="s">
        <v>10</v>
      </c>
      <c r="D46" s="132" t="s">
        <v>11</v>
      </c>
      <c r="E46" s="131" t="s">
        <v>12</v>
      </c>
      <c r="F46" s="133" t="s">
        <v>13</v>
      </c>
    </row>
    <row r="47" spans="2:6" x14ac:dyDescent="0.25">
      <c r="B47" s="107"/>
      <c r="C47" s="106"/>
      <c r="D47" s="107"/>
      <c r="E47" s="108"/>
      <c r="F47" s="100"/>
    </row>
    <row r="48" spans="2:6" x14ac:dyDescent="0.25">
      <c r="B48" s="98" t="s">
        <v>78</v>
      </c>
      <c r="C48" s="86" t="s">
        <v>84</v>
      </c>
      <c r="D48" s="86">
        <v>2</v>
      </c>
      <c r="E48" s="138">
        <v>45675</v>
      </c>
      <c r="F48" s="138">
        <f>E48*D48</f>
        <v>91350</v>
      </c>
    </row>
    <row r="49" spans="2:6" ht="15.75" x14ac:dyDescent="0.3">
      <c r="B49" s="73"/>
      <c r="C49" s="74"/>
      <c r="D49" s="86"/>
      <c r="E49" s="75" t="s">
        <v>14</v>
      </c>
      <c r="F49" s="76">
        <f>SUM(F48)</f>
        <v>91350</v>
      </c>
    </row>
    <row r="51" spans="2:6" ht="15.75" thickBot="1" x14ac:dyDescent="0.3"/>
    <row r="52" spans="2:6" ht="15.75" thickBot="1" x14ac:dyDescent="0.3">
      <c r="B52" s="77"/>
      <c r="C52" s="78" t="s">
        <v>75</v>
      </c>
      <c r="D52" s="61"/>
      <c r="E52" s="62"/>
      <c r="F52" s="63"/>
    </row>
    <row r="53" spans="2:6" ht="15.75" x14ac:dyDescent="0.3">
      <c r="B53" s="79" t="s">
        <v>0</v>
      </c>
      <c r="C53" s="103" t="s">
        <v>17</v>
      </c>
      <c r="D53" s="64"/>
      <c r="E53" s="65" t="s">
        <v>22</v>
      </c>
      <c r="F53" s="66"/>
    </row>
    <row r="54" spans="2:6" ht="15.75" x14ac:dyDescent="0.3">
      <c r="B54" s="81" t="s">
        <v>1</v>
      </c>
      <c r="C54" s="82" t="s">
        <v>18</v>
      </c>
      <c r="D54" s="67"/>
      <c r="E54" s="87"/>
      <c r="F54" s="68"/>
    </row>
    <row r="55" spans="2:6" ht="16.5" x14ac:dyDescent="0.3">
      <c r="B55" s="81" t="s">
        <v>2</v>
      </c>
      <c r="C55" s="104"/>
      <c r="D55" s="69"/>
      <c r="E55" s="99">
        <v>42048</v>
      </c>
      <c r="F55" s="68"/>
    </row>
    <row r="56" spans="2:6" ht="15.75" x14ac:dyDescent="0.3">
      <c r="B56" s="81" t="s">
        <v>3</v>
      </c>
      <c r="C56" s="104"/>
      <c r="D56" s="64"/>
      <c r="E56" s="95" t="s">
        <v>103</v>
      </c>
      <c r="F56" s="68"/>
    </row>
    <row r="57" spans="2:6" ht="15.75" x14ac:dyDescent="0.3">
      <c r="B57" s="81" t="s">
        <v>4</v>
      </c>
      <c r="C57" s="104">
        <v>116746</v>
      </c>
      <c r="D57" s="64"/>
      <c r="E57" s="68"/>
      <c r="F57" s="68"/>
    </row>
    <row r="58" spans="2:6" ht="15.75" x14ac:dyDescent="0.3">
      <c r="B58" s="71" t="s">
        <v>5</v>
      </c>
      <c r="C58" s="102"/>
      <c r="D58" s="64"/>
      <c r="E58" s="68"/>
      <c r="F58" s="68"/>
    </row>
    <row r="59" spans="2:6" ht="15.75" x14ac:dyDescent="0.3">
      <c r="B59" s="84" t="s">
        <v>6</v>
      </c>
      <c r="C59" s="105"/>
      <c r="D59" s="64"/>
      <c r="E59" s="70"/>
      <c r="F59" s="68"/>
    </row>
    <row r="60" spans="2:6" ht="15.75" x14ac:dyDescent="0.3">
      <c r="B60" s="84" t="s">
        <v>7</v>
      </c>
      <c r="C60" s="105"/>
      <c r="D60" s="64"/>
      <c r="E60" s="70"/>
      <c r="F60" s="68"/>
    </row>
    <row r="61" spans="2:6" ht="16.5" thickBot="1" x14ac:dyDescent="0.35">
      <c r="B61" s="84" t="s">
        <v>8</v>
      </c>
      <c r="C61" s="105"/>
      <c r="D61" s="64"/>
      <c r="E61" s="70"/>
      <c r="F61" s="88"/>
    </row>
    <row r="62" spans="2:6" ht="16.5" thickBot="1" x14ac:dyDescent="0.35">
      <c r="B62" s="130" t="s">
        <v>9</v>
      </c>
      <c r="C62" s="130" t="s">
        <v>10</v>
      </c>
      <c r="D62" s="131" t="s">
        <v>11</v>
      </c>
      <c r="E62" s="132" t="s">
        <v>12</v>
      </c>
      <c r="F62" s="131" t="s">
        <v>13</v>
      </c>
    </row>
    <row r="63" spans="2:6" x14ac:dyDescent="0.25">
      <c r="B63" s="98"/>
      <c r="C63" s="136"/>
      <c r="D63" s="136"/>
      <c r="E63" s="136"/>
      <c r="F63" s="136"/>
    </row>
    <row r="64" spans="2:6" ht="15.75" x14ac:dyDescent="0.3">
      <c r="B64" s="98">
        <v>3200000000</v>
      </c>
      <c r="C64" s="86" t="s">
        <v>85</v>
      </c>
      <c r="D64" s="86">
        <v>1</v>
      </c>
      <c r="E64" s="76">
        <v>342857</v>
      </c>
      <c r="F64" s="76">
        <f>E64*D64</f>
        <v>342857</v>
      </c>
    </row>
    <row r="65" spans="2:6" ht="15.75" x14ac:dyDescent="0.3">
      <c r="B65" s="73"/>
      <c r="C65" s="74"/>
      <c r="D65" s="86"/>
      <c r="E65" s="75" t="s">
        <v>14</v>
      </c>
      <c r="F65" s="76">
        <f>SUM(F64)</f>
        <v>342857</v>
      </c>
    </row>
    <row r="67" spans="2:6" ht="15.75" thickBot="1" x14ac:dyDescent="0.3"/>
    <row r="68" spans="2:6" ht="15.75" thickBot="1" x14ac:dyDescent="0.3">
      <c r="B68" s="77"/>
      <c r="C68" s="78" t="s">
        <v>74</v>
      </c>
      <c r="D68" s="61"/>
      <c r="E68" s="62"/>
      <c r="F68" s="63"/>
    </row>
    <row r="69" spans="2:6" ht="15.75" x14ac:dyDescent="0.3">
      <c r="B69" s="79" t="s">
        <v>0</v>
      </c>
      <c r="C69" s="119" t="s">
        <v>86</v>
      </c>
      <c r="D69" s="64"/>
      <c r="E69" s="65" t="s">
        <v>22</v>
      </c>
      <c r="F69" s="66"/>
    </row>
    <row r="70" spans="2:6" ht="15.75" x14ac:dyDescent="0.3">
      <c r="B70" s="81" t="s">
        <v>1</v>
      </c>
      <c r="C70" s="120" t="s">
        <v>87</v>
      </c>
      <c r="D70" s="67"/>
      <c r="E70" s="87"/>
      <c r="F70" s="68"/>
    </row>
    <row r="71" spans="2:6" ht="16.5" x14ac:dyDescent="0.3">
      <c r="B71" s="81" t="s">
        <v>2</v>
      </c>
      <c r="C71" s="121">
        <v>133474</v>
      </c>
      <c r="D71" s="69"/>
      <c r="E71" s="99">
        <v>42061</v>
      </c>
      <c r="F71" s="68"/>
    </row>
    <row r="72" spans="2:6" ht="15.75" x14ac:dyDescent="0.3">
      <c r="B72" s="81" t="s">
        <v>3</v>
      </c>
      <c r="C72" s="121"/>
      <c r="D72" s="64"/>
      <c r="E72" s="95" t="s">
        <v>161</v>
      </c>
      <c r="F72" s="68"/>
    </row>
    <row r="73" spans="2:6" ht="15.75" x14ac:dyDescent="0.3">
      <c r="B73" s="81" t="s">
        <v>4</v>
      </c>
      <c r="C73" s="121" t="s">
        <v>88</v>
      </c>
      <c r="D73" s="64"/>
      <c r="E73" s="68"/>
      <c r="F73" s="68"/>
    </row>
    <row r="74" spans="2:6" ht="15.75" x14ac:dyDescent="0.3">
      <c r="B74" s="71" t="s">
        <v>5</v>
      </c>
      <c r="C74" s="116"/>
      <c r="D74" s="64"/>
      <c r="E74" s="68"/>
      <c r="F74" s="68"/>
    </row>
    <row r="75" spans="2:6" ht="15.75" x14ac:dyDescent="0.3">
      <c r="B75" s="84" t="s">
        <v>6</v>
      </c>
      <c r="C75" s="122"/>
      <c r="D75" s="64"/>
      <c r="E75" s="70"/>
      <c r="F75" s="68"/>
    </row>
    <row r="76" spans="2:6" ht="15.75" x14ac:dyDescent="0.3">
      <c r="B76" s="84" t="s">
        <v>7</v>
      </c>
      <c r="C76" s="122"/>
      <c r="D76" s="64"/>
      <c r="E76" s="70"/>
      <c r="F76" s="68"/>
    </row>
    <row r="77" spans="2:6" ht="16.5" thickBot="1" x14ac:dyDescent="0.35">
      <c r="B77" s="84" t="s">
        <v>8</v>
      </c>
      <c r="C77" s="122"/>
      <c r="D77" s="64"/>
      <c r="E77" s="70"/>
      <c r="F77" s="88"/>
    </row>
    <row r="78" spans="2:6" ht="15.75" x14ac:dyDescent="0.3">
      <c r="B78" s="113" t="s">
        <v>9</v>
      </c>
      <c r="C78" s="114" t="s">
        <v>10</v>
      </c>
      <c r="D78" s="114" t="s">
        <v>11</v>
      </c>
      <c r="E78" s="114" t="s">
        <v>12</v>
      </c>
      <c r="F78" s="115" t="s">
        <v>13</v>
      </c>
    </row>
    <row r="79" spans="2:6" s="110" customFormat="1" ht="15.75" x14ac:dyDescent="0.3">
      <c r="B79" s="125" t="s">
        <v>104</v>
      </c>
      <c r="C79" s="125" t="s">
        <v>89</v>
      </c>
      <c r="D79" s="125">
        <v>2</v>
      </c>
      <c r="E79" s="41">
        <v>341280</v>
      </c>
      <c r="F79" s="126">
        <f>E79*D79</f>
        <v>682560</v>
      </c>
    </row>
    <row r="80" spans="2:6" s="110" customFormat="1" ht="15.75" x14ac:dyDescent="0.3">
      <c r="B80" s="137" t="s">
        <v>139</v>
      </c>
      <c r="C80" s="125" t="s">
        <v>90</v>
      </c>
      <c r="D80" s="125">
        <v>2</v>
      </c>
      <c r="E80" s="41">
        <v>61936</v>
      </c>
      <c r="F80" s="126">
        <f>E80*D80</f>
        <v>123872</v>
      </c>
    </row>
    <row r="81" spans="2:6" ht="15.75" x14ac:dyDescent="0.3">
      <c r="B81" s="123">
        <v>60748</v>
      </c>
      <c r="C81" s="125" t="s">
        <v>91</v>
      </c>
      <c r="D81" s="123">
        <v>10</v>
      </c>
      <c r="E81" s="41">
        <v>164654</v>
      </c>
      <c r="F81" s="126">
        <f>E81*D81</f>
        <v>1646540</v>
      </c>
    </row>
    <row r="82" spans="2:6" ht="15.75" x14ac:dyDescent="0.3">
      <c r="B82" s="73"/>
      <c r="C82" s="117"/>
      <c r="D82" s="123"/>
      <c r="E82" s="118" t="s">
        <v>14</v>
      </c>
      <c r="F82" s="76">
        <f>SUM(F79:F81)</f>
        <v>2452972</v>
      </c>
    </row>
    <row r="85" spans="2:6" x14ac:dyDescent="0.25">
      <c r="E85" s="94" t="s">
        <v>76</v>
      </c>
      <c r="F85" s="55">
        <f>F82+F65+F49+F33+F17</f>
        <v>3480954</v>
      </c>
    </row>
    <row r="86" spans="2:6" x14ac:dyDescent="0.25">
      <c r="F86" t="s">
        <v>22</v>
      </c>
    </row>
  </sheetData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  <ignoredErrors>
    <ignoredError sqref="B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6"/>
  <sheetViews>
    <sheetView tabSelected="1" topLeftCell="A31" workbookViewId="0">
      <selection activeCell="B47" sqref="B47"/>
    </sheetView>
  </sheetViews>
  <sheetFormatPr baseColWidth="10" defaultRowHeight="15" x14ac:dyDescent="0.25"/>
  <cols>
    <col min="2" max="2" width="32.42578125" customWidth="1"/>
    <col min="3" max="3" width="39.42578125" customWidth="1"/>
    <col min="4" max="4" width="12.28515625" customWidth="1"/>
    <col min="5" max="5" width="14" customWidth="1"/>
    <col min="6" max="6" width="13.42578125" customWidth="1"/>
  </cols>
  <sheetData>
    <row r="2" spans="2:6" ht="15.75" thickBot="1" x14ac:dyDescent="0.3"/>
    <row r="3" spans="2:6" ht="15.75" thickBot="1" x14ac:dyDescent="0.3">
      <c r="B3" s="77"/>
      <c r="C3" s="78" t="s">
        <v>25</v>
      </c>
      <c r="D3" s="61"/>
      <c r="E3" s="62"/>
      <c r="F3" s="63"/>
    </row>
    <row r="4" spans="2:6" ht="15.75" x14ac:dyDescent="0.3">
      <c r="B4" s="79" t="s">
        <v>0</v>
      </c>
      <c r="C4" s="103" t="s">
        <v>77</v>
      </c>
      <c r="D4" s="64"/>
      <c r="E4" s="65" t="s">
        <v>22</v>
      </c>
      <c r="F4" s="66"/>
    </row>
    <row r="5" spans="2:6" ht="15.75" x14ac:dyDescent="0.3">
      <c r="B5" s="81" t="s">
        <v>1</v>
      </c>
      <c r="C5" s="82" t="s">
        <v>105</v>
      </c>
      <c r="D5" s="67"/>
      <c r="E5" s="87"/>
      <c r="F5" s="68"/>
    </row>
    <row r="6" spans="2:6" ht="16.5" x14ac:dyDescent="0.3">
      <c r="B6" s="81" t="s">
        <v>2</v>
      </c>
      <c r="C6" s="104"/>
      <c r="D6" s="69"/>
      <c r="E6" s="99">
        <v>42061</v>
      </c>
      <c r="F6" s="68"/>
    </row>
    <row r="7" spans="2:6" ht="15.75" x14ac:dyDescent="0.3">
      <c r="B7" s="81" t="s">
        <v>3</v>
      </c>
      <c r="C7" s="104"/>
      <c r="D7" s="64"/>
      <c r="E7" s="95" t="s">
        <v>163</v>
      </c>
      <c r="F7" s="68"/>
    </row>
    <row r="8" spans="2:6" ht="15.75" x14ac:dyDescent="0.3">
      <c r="B8" s="81" t="s">
        <v>4</v>
      </c>
      <c r="C8" s="104">
        <v>207168</v>
      </c>
      <c r="D8" s="64"/>
      <c r="E8" s="68"/>
      <c r="F8" s="68"/>
    </row>
    <row r="9" spans="2:6" ht="15.75" x14ac:dyDescent="0.3">
      <c r="B9" s="71" t="s">
        <v>5</v>
      </c>
      <c r="C9" s="102"/>
      <c r="D9" s="64"/>
      <c r="E9" s="68"/>
      <c r="F9" s="68"/>
    </row>
    <row r="10" spans="2:6" ht="15.75" x14ac:dyDescent="0.3">
      <c r="B10" s="84" t="s">
        <v>6</v>
      </c>
      <c r="C10" s="105"/>
      <c r="D10" s="64"/>
      <c r="E10" s="70"/>
      <c r="F10" s="68"/>
    </row>
    <row r="11" spans="2:6" ht="15.75" x14ac:dyDescent="0.3">
      <c r="B11" s="84" t="s">
        <v>7</v>
      </c>
      <c r="C11" s="105"/>
      <c r="D11" s="64"/>
      <c r="E11" s="70"/>
      <c r="F11" s="68"/>
    </row>
    <row r="12" spans="2:6" ht="16.5" thickBot="1" x14ac:dyDescent="0.35">
      <c r="B12" s="84" t="s">
        <v>8</v>
      </c>
      <c r="C12" s="105"/>
      <c r="D12" s="64"/>
      <c r="E12" s="70"/>
      <c r="F12" s="88"/>
    </row>
    <row r="13" spans="2:6" ht="15.75" x14ac:dyDescent="0.3">
      <c r="B13" s="113" t="s">
        <v>9</v>
      </c>
      <c r="C13" s="114" t="s">
        <v>10</v>
      </c>
      <c r="D13" s="114" t="s">
        <v>11</v>
      </c>
      <c r="E13" s="114" t="s">
        <v>12</v>
      </c>
      <c r="F13" s="115" t="s">
        <v>13</v>
      </c>
    </row>
    <row r="14" spans="2:6" ht="15.75" x14ac:dyDescent="0.3">
      <c r="B14" s="73"/>
      <c r="C14" s="123"/>
      <c r="D14" s="73"/>
      <c r="E14" s="60"/>
      <c r="F14" s="60"/>
    </row>
    <row r="15" spans="2:6" ht="15.75" x14ac:dyDescent="0.3">
      <c r="B15" s="123" t="s">
        <v>140</v>
      </c>
      <c r="C15" s="19" t="s">
        <v>106</v>
      </c>
      <c r="D15" s="123">
        <v>1</v>
      </c>
      <c r="E15" s="76">
        <v>250000</v>
      </c>
      <c r="F15" s="76">
        <f>E15*D15</f>
        <v>250000</v>
      </c>
    </row>
    <row r="16" spans="2:6" ht="15.75" x14ac:dyDescent="0.3">
      <c r="B16" s="73"/>
      <c r="C16" s="74"/>
      <c r="D16" s="86"/>
      <c r="E16" s="75" t="s">
        <v>14</v>
      </c>
      <c r="F16" s="76">
        <f>SUM(F14:F15)</f>
        <v>250000</v>
      </c>
    </row>
    <row r="18" spans="2:6" ht="15.75" thickBot="1" x14ac:dyDescent="0.3"/>
    <row r="19" spans="2:6" ht="15.75" thickBot="1" x14ac:dyDescent="0.3">
      <c r="B19" s="77"/>
      <c r="C19" s="78" t="s">
        <v>26</v>
      </c>
      <c r="D19" s="61"/>
      <c r="E19" s="62"/>
      <c r="F19" s="63"/>
    </row>
    <row r="20" spans="2:6" ht="15.75" x14ac:dyDescent="0.3">
      <c r="B20" s="79" t="s">
        <v>0</v>
      </c>
      <c r="C20" s="119" t="s">
        <v>17</v>
      </c>
      <c r="D20" s="64"/>
      <c r="E20" s="65" t="s">
        <v>22</v>
      </c>
      <c r="F20" s="66"/>
    </row>
    <row r="21" spans="2:6" ht="15.75" x14ac:dyDescent="0.3">
      <c r="B21" s="81" t="s">
        <v>1</v>
      </c>
      <c r="C21" s="120" t="s">
        <v>18</v>
      </c>
      <c r="D21" s="67"/>
      <c r="E21" s="87"/>
      <c r="F21" s="68"/>
    </row>
    <row r="22" spans="2:6" ht="16.5" x14ac:dyDescent="0.3">
      <c r="B22" s="81" t="s">
        <v>2</v>
      </c>
      <c r="C22" s="104"/>
      <c r="D22" s="69"/>
      <c r="E22" s="99">
        <v>42062</v>
      </c>
      <c r="F22" s="68"/>
    </row>
    <row r="23" spans="2:6" ht="15.75" x14ac:dyDescent="0.3">
      <c r="B23" s="81" t="s">
        <v>3</v>
      </c>
      <c r="C23" s="104"/>
      <c r="D23" s="64"/>
      <c r="E23" s="95" t="s">
        <v>173</v>
      </c>
      <c r="F23" s="68"/>
    </row>
    <row r="24" spans="2:6" ht="15.75" x14ac:dyDescent="0.3">
      <c r="B24" s="81" t="s">
        <v>4</v>
      </c>
      <c r="C24" s="104"/>
      <c r="D24" s="64"/>
      <c r="E24" s="68"/>
      <c r="F24" s="68"/>
    </row>
    <row r="25" spans="2:6" ht="15.75" x14ac:dyDescent="0.3">
      <c r="B25" s="71" t="s">
        <v>5</v>
      </c>
      <c r="C25" s="102"/>
      <c r="D25" s="64"/>
      <c r="E25" s="68"/>
      <c r="F25" s="68"/>
    </row>
    <row r="26" spans="2:6" ht="15.75" x14ac:dyDescent="0.3">
      <c r="B26" s="84" t="s">
        <v>6</v>
      </c>
      <c r="C26" s="105">
        <v>7195</v>
      </c>
      <c r="D26" s="64"/>
      <c r="E26" s="70"/>
      <c r="F26" s="68"/>
    </row>
    <row r="27" spans="2:6" ht="15.75" x14ac:dyDescent="0.3">
      <c r="B27" s="84" t="s">
        <v>7</v>
      </c>
      <c r="C27" s="105"/>
      <c r="D27" s="64"/>
      <c r="E27" s="70"/>
      <c r="F27" s="68"/>
    </row>
    <row r="28" spans="2:6" ht="16.5" thickBot="1" x14ac:dyDescent="0.35">
      <c r="B28" s="84" t="s">
        <v>8</v>
      </c>
      <c r="C28" s="105"/>
      <c r="D28" s="64"/>
      <c r="E28" s="70"/>
      <c r="F28" s="88"/>
    </row>
    <row r="29" spans="2:6" ht="16.5" thickBot="1" x14ac:dyDescent="0.35">
      <c r="B29" s="96" t="s">
        <v>9</v>
      </c>
      <c r="C29" s="109" t="s">
        <v>10</v>
      </c>
      <c r="D29" s="109" t="s">
        <v>11</v>
      </c>
      <c r="E29" s="109" t="s">
        <v>12</v>
      </c>
      <c r="F29" s="97" t="s">
        <v>13</v>
      </c>
    </row>
    <row r="30" spans="2:6" x14ac:dyDescent="0.25">
      <c r="B30" s="107"/>
      <c r="C30" s="106"/>
      <c r="D30" s="107"/>
      <c r="E30" s="108"/>
      <c r="F30" s="100"/>
    </row>
    <row r="31" spans="2:6" ht="15.75" x14ac:dyDescent="0.3">
      <c r="B31" s="98">
        <v>3200000000</v>
      </c>
      <c r="C31" s="86" t="s">
        <v>107</v>
      </c>
      <c r="D31" s="86">
        <v>1</v>
      </c>
      <c r="E31" s="76">
        <v>890000</v>
      </c>
      <c r="F31" s="76">
        <f>E31*D31</f>
        <v>890000</v>
      </c>
    </row>
    <row r="32" spans="2:6" ht="15.75" x14ac:dyDescent="0.3">
      <c r="B32" s="73"/>
      <c r="C32" s="74"/>
      <c r="D32" s="86"/>
      <c r="E32" s="75" t="s">
        <v>14</v>
      </c>
      <c r="F32" s="76">
        <f>SUM(F30:F31)</f>
        <v>890000</v>
      </c>
    </row>
    <row r="34" spans="2:6" ht="15.75" thickBot="1" x14ac:dyDescent="0.3"/>
    <row r="35" spans="2:6" ht="15.75" thickBot="1" x14ac:dyDescent="0.3">
      <c r="B35" s="77"/>
      <c r="C35" s="78" t="s">
        <v>31</v>
      </c>
      <c r="D35" s="61"/>
      <c r="E35" s="62"/>
      <c r="F35" s="63"/>
    </row>
    <row r="36" spans="2:6" ht="15.75" x14ac:dyDescent="0.3">
      <c r="B36" s="79" t="s">
        <v>0</v>
      </c>
      <c r="C36" s="103" t="s">
        <v>32</v>
      </c>
      <c r="D36" s="64"/>
      <c r="E36" s="65" t="s">
        <v>22</v>
      </c>
      <c r="F36" s="66"/>
    </row>
    <row r="37" spans="2:6" ht="15.75" x14ac:dyDescent="0.3">
      <c r="B37" s="81" t="s">
        <v>1</v>
      </c>
      <c r="C37" s="82" t="s">
        <v>116</v>
      </c>
      <c r="D37" s="67"/>
      <c r="E37" s="87"/>
      <c r="F37" s="68"/>
    </row>
    <row r="38" spans="2:6" ht="16.5" x14ac:dyDescent="0.3">
      <c r="B38" s="81" t="s">
        <v>2</v>
      </c>
      <c r="C38" s="104">
        <v>133473</v>
      </c>
      <c r="D38" s="69"/>
      <c r="E38" s="99">
        <v>42061</v>
      </c>
      <c r="F38" s="68"/>
    </row>
    <row r="39" spans="2:6" ht="15.75" x14ac:dyDescent="0.3">
      <c r="B39" s="81" t="s">
        <v>3</v>
      </c>
      <c r="C39" s="104"/>
      <c r="D39" s="64"/>
      <c r="E39" s="95" t="s">
        <v>162</v>
      </c>
      <c r="F39" s="68"/>
    </row>
    <row r="40" spans="2:6" ht="15.75" x14ac:dyDescent="0.3">
      <c r="B40" s="81" t="s">
        <v>4</v>
      </c>
      <c r="C40" s="104">
        <v>198</v>
      </c>
      <c r="D40" s="64"/>
      <c r="E40" s="68"/>
      <c r="F40" s="68"/>
    </row>
    <row r="41" spans="2:6" ht="15.75" x14ac:dyDescent="0.3">
      <c r="B41" s="71" t="s">
        <v>5</v>
      </c>
      <c r="C41" s="102"/>
      <c r="D41" s="64"/>
      <c r="E41" s="68"/>
      <c r="F41" s="68"/>
    </row>
    <row r="42" spans="2:6" ht="15.75" x14ac:dyDescent="0.3">
      <c r="B42" s="84" t="s">
        <v>6</v>
      </c>
      <c r="C42" s="105">
        <v>7053</v>
      </c>
      <c r="D42" s="64"/>
      <c r="E42" s="70"/>
      <c r="F42" s="68"/>
    </row>
    <row r="43" spans="2:6" ht="15.75" x14ac:dyDescent="0.3">
      <c r="B43" s="84" t="s">
        <v>7</v>
      </c>
      <c r="C43" s="105"/>
      <c r="D43" s="64"/>
      <c r="E43" s="70"/>
      <c r="F43" s="68"/>
    </row>
    <row r="44" spans="2:6" ht="16.5" thickBot="1" x14ac:dyDescent="0.35">
      <c r="B44" s="84" t="s">
        <v>8</v>
      </c>
      <c r="C44" s="105"/>
      <c r="D44" s="64"/>
      <c r="E44" s="70"/>
      <c r="F44" s="88"/>
    </row>
    <row r="45" spans="2:6" ht="16.5" thickBot="1" x14ac:dyDescent="0.35">
      <c r="B45" s="96" t="s">
        <v>9</v>
      </c>
      <c r="C45" s="109" t="s">
        <v>10</v>
      </c>
      <c r="D45" s="109" t="s">
        <v>11</v>
      </c>
      <c r="E45" s="109" t="s">
        <v>12</v>
      </c>
      <c r="F45" s="97" t="s">
        <v>13</v>
      </c>
    </row>
    <row r="46" spans="2:6" x14ac:dyDescent="0.25">
      <c r="B46" s="107"/>
      <c r="C46" s="106"/>
      <c r="D46" s="107"/>
      <c r="E46" s="108"/>
      <c r="F46" s="100"/>
    </row>
    <row r="47" spans="2:6" ht="15.75" x14ac:dyDescent="0.3">
      <c r="B47" s="98">
        <v>9910000003</v>
      </c>
      <c r="C47" s="86" t="s">
        <v>117</v>
      </c>
      <c r="D47" s="86">
        <v>1</v>
      </c>
      <c r="E47" s="76">
        <v>150000</v>
      </c>
      <c r="F47" s="76">
        <f>E47*D47</f>
        <v>150000</v>
      </c>
    </row>
    <row r="48" spans="2:6" ht="15.75" x14ac:dyDescent="0.3">
      <c r="B48" s="73"/>
      <c r="C48" s="74"/>
      <c r="D48" s="86"/>
      <c r="E48" s="75" t="s">
        <v>14</v>
      </c>
      <c r="F48" s="76">
        <f>SUM(F47)</f>
        <v>150000</v>
      </c>
    </row>
    <row r="50" spans="2:6" ht="15.75" thickBot="1" x14ac:dyDescent="0.3"/>
    <row r="51" spans="2:6" ht="15.75" thickBot="1" x14ac:dyDescent="0.3">
      <c r="B51" s="77"/>
      <c r="C51" s="78" t="s">
        <v>38</v>
      </c>
      <c r="D51" s="61"/>
      <c r="E51" s="62"/>
      <c r="F51" s="63"/>
    </row>
    <row r="52" spans="2:6" ht="15.75" x14ac:dyDescent="0.3">
      <c r="B52" s="79" t="s">
        <v>0</v>
      </c>
      <c r="C52" s="119" t="s">
        <v>92</v>
      </c>
      <c r="D52" s="64"/>
      <c r="E52" s="65" t="s">
        <v>22</v>
      </c>
      <c r="F52" s="66"/>
    </row>
    <row r="53" spans="2:6" ht="15.75" x14ac:dyDescent="0.3">
      <c r="B53" s="81" t="s">
        <v>1</v>
      </c>
      <c r="C53" s="120" t="s">
        <v>95</v>
      </c>
      <c r="D53" s="67"/>
      <c r="E53" s="87"/>
      <c r="F53" s="68"/>
    </row>
    <row r="54" spans="2:6" ht="16.5" x14ac:dyDescent="0.3">
      <c r="B54" s="81" t="s">
        <v>2</v>
      </c>
      <c r="C54" s="121">
        <v>130885</v>
      </c>
      <c r="D54" s="69"/>
      <c r="E54" s="99">
        <v>42059</v>
      </c>
      <c r="F54" s="68"/>
    </row>
    <row r="55" spans="2:6" ht="15.75" x14ac:dyDescent="0.3">
      <c r="B55" s="81" t="s">
        <v>3</v>
      </c>
      <c r="C55" s="121"/>
      <c r="D55" s="64"/>
      <c r="E55" s="95" t="s">
        <v>138</v>
      </c>
      <c r="F55" s="68"/>
    </row>
    <row r="56" spans="2:6" ht="15.75" x14ac:dyDescent="0.3">
      <c r="B56" s="81" t="s">
        <v>4</v>
      </c>
      <c r="C56" s="121">
        <v>4520128964</v>
      </c>
      <c r="D56" s="64"/>
      <c r="E56" s="68"/>
      <c r="F56" s="68"/>
    </row>
    <row r="57" spans="2:6" ht="15.75" x14ac:dyDescent="0.3">
      <c r="B57" s="71" t="s">
        <v>5</v>
      </c>
      <c r="C57" s="116"/>
      <c r="D57" s="64"/>
      <c r="E57" s="68"/>
      <c r="F57" s="68"/>
    </row>
    <row r="58" spans="2:6" ht="15.75" x14ac:dyDescent="0.3">
      <c r="B58" s="84" t="s">
        <v>6</v>
      </c>
      <c r="C58" s="122">
        <v>7019</v>
      </c>
      <c r="D58" s="64"/>
      <c r="E58" s="70"/>
      <c r="F58" s="68"/>
    </row>
    <row r="59" spans="2:6" ht="15.75" x14ac:dyDescent="0.3">
      <c r="B59" s="84" t="s">
        <v>7</v>
      </c>
      <c r="C59" s="122"/>
      <c r="D59" s="64"/>
      <c r="E59" s="70"/>
      <c r="F59" s="68"/>
    </row>
    <row r="60" spans="2:6" ht="16.5" thickBot="1" x14ac:dyDescent="0.35">
      <c r="B60" s="84" t="s">
        <v>8</v>
      </c>
      <c r="C60" s="122"/>
      <c r="D60" s="64"/>
      <c r="E60" s="70"/>
      <c r="F60" s="88"/>
    </row>
    <row r="61" spans="2:6" ht="16.5" thickBot="1" x14ac:dyDescent="0.35">
      <c r="B61" s="96" t="s">
        <v>9</v>
      </c>
      <c r="C61" s="124" t="s">
        <v>10</v>
      </c>
      <c r="D61" s="109" t="s">
        <v>11</v>
      </c>
      <c r="E61" s="109" t="s">
        <v>12</v>
      </c>
      <c r="F61" s="97" t="s">
        <v>13</v>
      </c>
    </row>
    <row r="62" spans="2:6" x14ac:dyDescent="0.25">
      <c r="B62" s="107"/>
      <c r="C62" s="106"/>
      <c r="D62" s="107"/>
      <c r="E62" s="108"/>
      <c r="F62" s="100"/>
    </row>
    <row r="63" spans="2:6" ht="15.75" x14ac:dyDescent="0.3">
      <c r="B63" s="98" t="s">
        <v>93</v>
      </c>
      <c r="C63" s="123" t="s">
        <v>94</v>
      </c>
      <c r="D63" s="86">
        <v>1</v>
      </c>
      <c r="E63" s="76">
        <v>73941</v>
      </c>
      <c r="F63" s="76">
        <f>E63*D63</f>
        <v>73941</v>
      </c>
    </row>
    <row r="64" spans="2:6" ht="15.75" x14ac:dyDescent="0.3">
      <c r="B64" s="73"/>
      <c r="C64" s="117"/>
      <c r="D64" s="86"/>
      <c r="E64" s="75" t="s">
        <v>14</v>
      </c>
      <c r="F64" s="76">
        <f>SUM(F63)</f>
        <v>73941</v>
      </c>
    </row>
    <row r="66" spans="2:6" ht="15.75" thickBot="1" x14ac:dyDescent="0.3"/>
    <row r="67" spans="2:6" ht="15.75" thickBot="1" x14ac:dyDescent="0.3">
      <c r="B67" s="77"/>
      <c r="C67" s="78" t="s">
        <v>42</v>
      </c>
      <c r="D67" s="61"/>
      <c r="E67" s="62"/>
      <c r="F67" s="63"/>
    </row>
    <row r="68" spans="2:6" ht="15.75" x14ac:dyDescent="0.3">
      <c r="B68" s="79" t="s">
        <v>0</v>
      </c>
      <c r="C68" s="119" t="s">
        <v>77</v>
      </c>
      <c r="D68" s="64"/>
      <c r="E68" s="65" t="s">
        <v>22</v>
      </c>
      <c r="F68" s="66"/>
    </row>
    <row r="69" spans="2:6" ht="15.75" x14ac:dyDescent="0.3">
      <c r="B69" s="81" t="s">
        <v>1</v>
      </c>
      <c r="C69" s="120" t="s">
        <v>83</v>
      </c>
      <c r="D69" s="67"/>
      <c r="E69" s="87"/>
      <c r="F69" s="68"/>
    </row>
    <row r="70" spans="2:6" ht="16.5" x14ac:dyDescent="0.3">
      <c r="B70" s="81" t="s">
        <v>2</v>
      </c>
      <c r="C70" s="121">
        <v>117947</v>
      </c>
      <c r="D70" s="69"/>
      <c r="E70" s="99">
        <v>42060</v>
      </c>
      <c r="F70" s="68"/>
    </row>
    <row r="71" spans="2:6" ht="15.75" x14ac:dyDescent="0.3">
      <c r="B71" s="81" t="s">
        <v>3</v>
      </c>
      <c r="C71" s="121"/>
      <c r="D71" s="64"/>
      <c r="E71" s="95" t="s">
        <v>172</v>
      </c>
      <c r="F71" s="68"/>
    </row>
    <row r="72" spans="2:6" ht="15.75" x14ac:dyDescent="0.3">
      <c r="B72" s="81" t="s">
        <v>4</v>
      </c>
      <c r="C72" s="121"/>
      <c r="D72" s="64"/>
      <c r="E72" s="68"/>
      <c r="F72" s="68"/>
    </row>
    <row r="73" spans="2:6" ht="15.75" x14ac:dyDescent="0.3">
      <c r="B73" s="71" t="s">
        <v>5</v>
      </c>
      <c r="C73" s="116"/>
      <c r="D73" s="64"/>
      <c r="E73" s="68"/>
      <c r="F73" s="68"/>
    </row>
    <row r="74" spans="2:6" ht="15.75" x14ac:dyDescent="0.3">
      <c r="B74" s="84" t="s">
        <v>6</v>
      </c>
      <c r="C74" s="122"/>
      <c r="D74" s="64"/>
      <c r="E74" s="70"/>
      <c r="F74" s="68"/>
    </row>
    <row r="75" spans="2:6" ht="15.75" x14ac:dyDescent="0.3">
      <c r="B75" s="84" t="s">
        <v>7</v>
      </c>
      <c r="C75" s="122"/>
      <c r="D75" s="64"/>
      <c r="E75" s="70"/>
      <c r="F75" s="68"/>
    </row>
    <row r="76" spans="2:6" ht="16.5" thickBot="1" x14ac:dyDescent="0.35">
      <c r="B76" s="84" t="s">
        <v>8</v>
      </c>
      <c r="C76" s="122"/>
      <c r="D76" s="64"/>
      <c r="E76" s="70"/>
      <c r="F76" s="88"/>
    </row>
    <row r="77" spans="2:6" ht="16.5" thickBot="1" x14ac:dyDescent="0.35">
      <c r="B77" s="130" t="s">
        <v>9</v>
      </c>
      <c r="C77" s="131" t="s">
        <v>10</v>
      </c>
      <c r="D77" s="132" t="s">
        <v>11</v>
      </c>
      <c r="E77" s="131" t="s">
        <v>12</v>
      </c>
      <c r="F77" s="133" t="s">
        <v>13</v>
      </c>
    </row>
    <row r="78" spans="2:6" ht="15.75" x14ac:dyDescent="0.3">
      <c r="B78" s="129" t="s">
        <v>108</v>
      </c>
      <c r="C78" s="107" t="s">
        <v>112</v>
      </c>
      <c r="D78" s="129">
        <v>1</v>
      </c>
      <c r="E78" s="108">
        <v>272979</v>
      </c>
      <c r="F78" s="108">
        <f>E78*D78</f>
        <v>272979</v>
      </c>
    </row>
    <row r="79" spans="2:6" ht="15.75" x14ac:dyDescent="0.3">
      <c r="B79" s="73" t="s">
        <v>109</v>
      </c>
      <c r="C79" s="123" t="s">
        <v>113</v>
      </c>
      <c r="D79" s="73">
        <v>1</v>
      </c>
      <c r="E79" s="41">
        <v>91229</v>
      </c>
      <c r="F79" s="41">
        <f>E79*D79</f>
        <v>91229</v>
      </c>
    </row>
    <row r="80" spans="2:6" ht="15.75" x14ac:dyDescent="0.3">
      <c r="B80" s="73" t="s">
        <v>110</v>
      </c>
      <c r="C80" s="19" t="s">
        <v>114</v>
      </c>
      <c r="D80" s="123">
        <v>1</v>
      </c>
      <c r="E80" s="41">
        <v>241024</v>
      </c>
      <c r="F80" s="41">
        <f>E80*D80</f>
        <v>241024</v>
      </c>
    </row>
    <row r="81" spans="2:6" x14ac:dyDescent="0.25">
      <c r="B81" s="98" t="s">
        <v>111</v>
      </c>
      <c r="C81" s="123" t="s">
        <v>115</v>
      </c>
      <c r="D81" s="123">
        <v>1</v>
      </c>
      <c r="E81" s="41">
        <v>186252</v>
      </c>
      <c r="F81" s="41">
        <f>E81*D81</f>
        <v>186252</v>
      </c>
    </row>
    <row r="82" spans="2:6" ht="15.75" x14ac:dyDescent="0.3">
      <c r="B82" s="127"/>
      <c r="C82" s="117"/>
      <c r="D82" s="123"/>
      <c r="E82" s="118" t="s">
        <v>14</v>
      </c>
      <c r="F82" s="76">
        <f>SUM(F78:F81)</f>
        <v>791484</v>
      </c>
    </row>
    <row r="83" spans="2:6" ht="15.75" x14ac:dyDescent="0.3">
      <c r="B83" s="128" t="s">
        <v>118</v>
      </c>
    </row>
    <row r="85" spans="2:6" x14ac:dyDescent="0.25">
      <c r="E85" s="94" t="s">
        <v>16</v>
      </c>
      <c r="F85" s="139">
        <f>F82+F64+F48+F32+F16</f>
        <v>2155425</v>
      </c>
    </row>
    <row r="86" spans="2:6" x14ac:dyDescent="0.25">
      <c r="B86" s="110"/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4"/>
  <sheetViews>
    <sheetView topLeftCell="A73" workbookViewId="0">
      <selection activeCell="E57" sqref="E57"/>
    </sheetView>
  </sheetViews>
  <sheetFormatPr baseColWidth="10" defaultRowHeight="15" x14ac:dyDescent="0.25"/>
  <cols>
    <col min="2" max="2" width="32.140625" customWidth="1"/>
    <col min="3" max="3" width="41.140625" customWidth="1"/>
    <col min="4" max="5" width="14" customWidth="1"/>
    <col min="6" max="6" width="15.7109375" customWidth="1"/>
  </cols>
  <sheetData>
    <row r="2" spans="2:6" ht="15.75" thickBot="1" x14ac:dyDescent="0.3"/>
    <row r="3" spans="2:6" ht="15.75" thickBot="1" x14ac:dyDescent="0.3">
      <c r="B3" s="77"/>
      <c r="C3" s="78" t="s">
        <v>45</v>
      </c>
      <c r="D3" s="61"/>
      <c r="E3" s="62"/>
      <c r="F3" s="63"/>
    </row>
    <row r="4" spans="2:6" ht="15.75" x14ac:dyDescent="0.3">
      <c r="B4" s="79" t="s">
        <v>0</v>
      </c>
      <c r="C4" s="119" t="s">
        <v>100</v>
      </c>
      <c r="D4" s="64"/>
      <c r="E4" s="65" t="s">
        <v>22</v>
      </c>
      <c r="F4" s="66"/>
    </row>
    <row r="5" spans="2:6" ht="15.75" x14ac:dyDescent="0.3">
      <c r="B5" s="81" t="s">
        <v>1</v>
      </c>
      <c r="C5" s="120" t="s">
        <v>96</v>
      </c>
      <c r="D5" s="67"/>
      <c r="E5" s="87"/>
      <c r="F5" s="68"/>
    </row>
    <row r="6" spans="2:6" ht="16.5" x14ac:dyDescent="0.3">
      <c r="B6" s="81" t="s">
        <v>2</v>
      </c>
      <c r="C6" s="121">
        <v>132780</v>
      </c>
      <c r="D6" s="69"/>
      <c r="E6" s="99">
        <v>42059</v>
      </c>
      <c r="F6" s="68"/>
    </row>
    <row r="7" spans="2:6" ht="15.75" x14ac:dyDescent="0.3">
      <c r="B7" s="81" t="s">
        <v>3</v>
      </c>
      <c r="C7" s="121"/>
      <c r="D7" s="64"/>
      <c r="E7" s="95" t="s">
        <v>137</v>
      </c>
      <c r="F7" s="68"/>
    </row>
    <row r="8" spans="2:6" ht="15.75" x14ac:dyDescent="0.3">
      <c r="B8" s="81" t="s">
        <v>4</v>
      </c>
      <c r="C8" s="121" t="s">
        <v>101</v>
      </c>
      <c r="D8" s="64"/>
      <c r="E8" s="68"/>
      <c r="F8" s="68"/>
    </row>
    <row r="9" spans="2:6" ht="15.75" x14ac:dyDescent="0.3">
      <c r="B9" s="71" t="s">
        <v>5</v>
      </c>
      <c r="C9" s="116"/>
      <c r="D9" s="64"/>
      <c r="E9" s="68"/>
      <c r="F9" s="68"/>
    </row>
    <row r="10" spans="2:6" ht="15.75" x14ac:dyDescent="0.3">
      <c r="B10" s="84" t="s">
        <v>6</v>
      </c>
      <c r="C10" s="122"/>
      <c r="D10" s="64"/>
      <c r="E10" s="70"/>
      <c r="F10" s="68"/>
    </row>
    <row r="11" spans="2:6" ht="15.75" x14ac:dyDescent="0.3">
      <c r="B11" s="84" t="s">
        <v>7</v>
      </c>
      <c r="C11" s="122"/>
      <c r="D11" s="64"/>
      <c r="E11" s="70"/>
      <c r="F11" s="68"/>
    </row>
    <row r="12" spans="2:6" ht="16.5" thickBot="1" x14ac:dyDescent="0.35">
      <c r="B12" s="84" t="s">
        <v>8</v>
      </c>
      <c r="C12" s="122"/>
      <c r="D12" s="64"/>
      <c r="E12" s="70"/>
      <c r="F12" s="88"/>
    </row>
    <row r="13" spans="2:6" ht="16.5" thickBot="1" x14ac:dyDescent="0.35">
      <c r="B13" s="96" t="s">
        <v>9</v>
      </c>
      <c r="C13" s="124" t="s">
        <v>10</v>
      </c>
      <c r="D13" s="109" t="s">
        <v>11</v>
      </c>
      <c r="E13" s="109" t="s">
        <v>12</v>
      </c>
      <c r="F13" s="97" t="s">
        <v>13</v>
      </c>
    </row>
    <row r="14" spans="2:6" x14ac:dyDescent="0.25">
      <c r="B14" s="107"/>
      <c r="C14" s="106"/>
      <c r="D14" s="107"/>
      <c r="E14" s="108"/>
      <c r="F14" s="100"/>
    </row>
    <row r="15" spans="2:6" ht="15.75" x14ac:dyDescent="0.3">
      <c r="B15" s="98">
        <v>18942</v>
      </c>
      <c r="C15" s="123" t="s">
        <v>102</v>
      </c>
      <c r="D15" s="123">
        <v>10</v>
      </c>
      <c r="E15" s="76">
        <v>17490</v>
      </c>
      <c r="F15" s="76">
        <f>E15*D15</f>
        <v>174900</v>
      </c>
    </row>
    <row r="16" spans="2:6" ht="15.75" x14ac:dyDescent="0.3">
      <c r="B16" s="73"/>
      <c r="C16" s="74"/>
      <c r="D16" s="86"/>
      <c r="E16" s="75" t="s">
        <v>14</v>
      </c>
      <c r="F16" s="76">
        <f>SUM(F15)</f>
        <v>174900</v>
      </c>
    </row>
    <row r="18" spans="2:6" ht="15.75" thickBot="1" x14ac:dyDescent="0.3"/>
    <row r="19" spans="2:6" ht="15.75" thickBot="1" x14ac:dyDescent="0.3">
      <c r="B19" s="77"/>
      <c r="C19" s="78" t="s">
        <v>71</v>
      </c>
      <c r="D19" s="61"/>
      <c r="E19" s="62"/>
      <c r="F19" s="63"/>
    </row>
    <row r="20" spans="2:6" ht="15.75" x14ac:dyDescent="0.3">
      <c r="B20" s="79" t="s">
        <v>0</v>
      </c>
      <c r="C20" s="103" t="s">
        <v>119</v>
      </c>
      <c r="D20" s="64"/>
      <c r="E20" s="65" t="s">
        <v>22</v>
      </c>
      <c r="F20" s="66"/>
    </row>
    <row r="21" spans="2:6" ht="15.75" x14ac:dyDescent="0.3">
      <c r="B21" s="81" t="s">
        <v>1</v>
      </c>
      <c r="C21" s="82" t="s">
        <v>120</v>
      </c>
      <c r="D21" s="67"/>
      <c r="E21" s="87"/>
      <c r="F21" s="68"/>
    </row>
    <row r="22" spans="2:6" ht="16.5" x14ac:dyDescent="0.3">
      <c r="B22" s="81" t="s">
        <v>2</v>
      </c>
      <c r="C22" s="104"/>
      <c r="D22" s="69"/>
      <c r="E22" s="99">
        <v>42062</v>
      </c>
      <c r="F22" s="68"/>
    </row>
    <row r="23" spans="2:6" ht="15.75" x14ac:dyDescent="0.3">
      <c r="B23" s="81" t="s">
        <v>3</v>
      </c>
      <c r="C23" s="104"/>
      <c r="D23" s="64"/>
      <c r="E23" s="95" t="s">
        <v>169</v>
      </c>
      <c r="F23" s="68"/>
    </row>
    <row r="24" spans="2:6" ht="15.75" x14ac:dyDescent="0.3">
      <c r="B24" s="81" t="s">
        <v>4</v>
      </c>
      <c r="C24" s="104">
        <v>710116</v>
      </c>
      <c r="D24" s="64"/>
      <c r="E24" s="68"/>
      <c r="F24" s="68"/>
    </row>
    <row r="25" spans="2:6" ht="15.75" x14ac:dyDescent="0.3">
      <c r="B25" s="71" t="s">
        <v>5</v>
      </c>
      <c r="C25" s="102"/>
      <c r="D25" s="64"/>
      <c r="E25" s="68"/>
      <c r="F25" s="68"/>
    </row>
    <row r="26" spans="2:6" ht="15.75" x14ac:dyDescent="0.3">
      <c r="B26" s="84" t="s">
        <v>6</v>
      </c>
      <c r="C26" s="105">
        <v>7148</v>
      </c>
      <c r="D26" s="64"/>
      <c r="E26" s="70"/>
      <c r="F26" s="68"/>
    </row>
    <row r="27" spans="2:6" ht="15.75" x14ac:dyDescent="0.3">
      <c r="B27" s="84" t="s">
        <v>7</v>
      </c>
      <c r="C27" s="105"/>
      <c r="D27" s="64"/>
      <c r="E27" s="70"/>
      <c r="F27" s="68"/>
    </row>
    <row r="28" spans="2:6" ht="16.5" thickBot="1" x14ac:dyDescent="0.35">
      <c r="B28" s="84" t="s">
        <v>8</v>
      </c>
      <c r="C28" s="105"/>
      <c r="D28" s="64"/>
      <c r="E28" s="70"/>
      <c r="F28" s="88"/>
    </row>
    <row r="29" spans="2:6" ht="15.75" x14ac:dyDescent="0.3">
      <c r="B29" s="113" t="s">
        <v>9</v>
      </c>
      <c r="C29" s="114" t="s">
        <v>10</v>
      </c>
      <c r="D29" s="114" t="s">
        <v>11</v>
      </c>
      <c r="E29" s="114" t="s">
        <v>12</v>
      </c>
      <c r="F29" s="115" t="s">
        <v>13</v>
      </c>
    </row>
    <row r="30" spans="2:6" ht="15.75" x14ac:dyDescent="0.3">
      <c r="B30" s="73"/>
      <c r="C30" s="73" t="s">
        <v>122</v>
      </c>
      <c r="D30" s="73">
        <v>6</v>
      </c>
      <c r="E30" s="41">
        <v>50142</v>
      </c>
      <c r="F30" s="126">
        <f>E30*D30</f>
        <v>300852</v>
      </c>
    </row>
    <row r="31" spans="2:6" ht="15.75" x14ac:dyDescent="0.3">
      <c r="B31" s="73"/>
      <c r="C31" s="73" t="s">
        <v>121</v>
      </c>
      <c r="D31" s="73">
        <v>15</v>
      </c>
      <c r="E31" s="41">
        <v>16110</v>
      </c>
      <c r="F31" s="126">
        <f>E31*D31</f>
        <v>241650</v>
      </c>
    </row>
    <row r="32" spans="2:6" ht="15.75" x14ac:dyDescent="0.3">
      <c r="B32" s="123"/>
      <c r="C32" s="125" t="s">
        <v>123</v>
      </c>
      <c r="D32" s="123">
        <v>10</v>
      </c>
      <c r="E32" s="41">
        <v>50143</v>
      </c>
      <c r="F32" s="126">
        <f>E32*D32</f>
        <v>501430</v>
      </c>
    </row>
    <row r="33" spans="2:6" ht="15.75" x14ac:dyDescent="0.3">
      <c r="B33" s="73"/>
      <c r="C33" s="74"/>
      <c r="D33" s="86"/>
      <c r="E33" s="75" t="s">
        <v>14</v>
      </c>
      <c r="F33" s="76">
        <f>SUM(F30:F32)</f>
        <v>1043932</v>
      </c>
    </row>
    <row r="35" spans="2:6" ht="15.75" thickBot="1" x14ac:dyDescent="0.3"/>
    <row r="36" spans="2:6" ht="15.75" thickBot="1" x14ac:dyDescent="0.3">
      <c r="B36" s="77"/>
      <c r="C36" s="78" t="s">
        <v>80</v>
      </c>
      <c r="D36" s="61"/>
      <c r="E36" s="62"/>
      <c r="F36" s="63"/>
    </row>
    <row r="37" spans="2:6" ht="15.75" x14ac:dyDescent="0.3">
      <c r="B37" s="79" t="s">
        <v>0</v>
      </c>
      <c r="C37" s="119" t="s">
        <v>145</v>
      </c>
      <c r="D37" s="64"/>
      <c r="E37" s="65" t="s">
        <v>22</v>
      </c>
      <c r="F37" s="66"/>
    </row>
    <row r="38" spans="2:6" ht="15.75" x14ac:dyDescent="0.3">
      <c r="B38" s="81" t="s">
        <v>1</v>
      </c>
      <c r="C38" s="120" t="s">
        <v>144</v>
      </c>
      <c r="D38" s="67"/>
      <c r="E38" s="87"/>
      <c r="F38" s="68"/>
    </row>
    <row r="39" spans="2:6" ht="16.5" x14ac:dyDescent="0.3">
      <c r="B39" s="81" t="s">
        <v>2</v>
      </c>
      <c r="C39" s="121"/>
      <c r="D39" s="69"/>
      <c r="E39" s="99">
        <v>42062</v>
      </c>
      <c r="F39" s="68"/>
    </row>
    <row r="40" spans="2:6" ht="15.75" x14ac:dyDescent="0.3">
      <c r="B40" s="81" t="s">
        <v>3</v>
      </c>
      <c r="C40" s="121"/>
      <c r="D40" s="64"/>
      <c r="E40" s="95" t="s">
        <v>166</v>
      </c>
      <c r="F40" s="68"/>
    </row>
    <row r="41" spans="2:6" ht="15.75" x14ac:dyDescent="0.3">
      <c r="B41" s="81" t="s">
        <v>4</v>
      </c>
      <c r="C41" s="121"/>
      <c r="D41" s="64"/>
      <c r="E41" s="68"/>
      <c r="F41" s="68"/>
    </row>
    <row r="42" spans="2:6" ht="15.75" x14ac:dyDescent="0.3">
      <c r="B42" s="71" t="s">
        <v>5</v>
      </c>
      <c r="C42" s="116"/>
      <c r="D42" s="64"/>
      <c r="E42" s="68"/>
      <c r="F42" s="68"/>
    </row>
    <row r="43" spans="2:6" ht="15.75" x14ac:dyDescent="0.3">
      <c r="B43" s="84" t="s">
        <v>6</v>
      </c>
      <c r="C43" s="122">
        <v>7051</v>
      </c>
      <c r="D43" s="64"/>
      <c r="E43" s="70"/>
      <c r="F43" s="68"/>
    </row>
    <row r="44" spans="2:6" ht="15.75" x14ac:dyDescent="0.3">
      <c r="B44" s="84" t="s">
        <v>7</v>
      </c>
      <c r="C44" s="122"/>
      <c r="D44" s="64"/>
      <c r="E44" s="70"/>
      <c r="F44" s="68"/>
    </row>
    <row r="45" spans="2:6" ht="16.5" thickBot="1" x14ac:dyDescent="0.35">
      <c r="B45" s="84" t="s">
        <v>8</v>
      </c>
      <c r="C45" s="122"/>
      <c r="D45" s="64"/>
      <c r="E45" s="70"/>
      <c r="F45" s="88"/>
    </row>
    <row r="46" spans="2:6" ht="16.5" thickBot="1" x14ac:dyDescent="0.35">
      <c r="B46" s="96" t="s">
        <v>9</v>
      </c>
      <c r="C46" s="124" t="s">
        <v>10</v>
      </c>
      <c r="D46" s="124" t="s">
        <v>11</v>
      </c>
      <c r="E46" s="124" t="s">
        <v>12</v>
      </c>
      <c r="F46" s="97" t="s">
        <v>13</v>
      </c>
    </row>
    <row r="47" spans="2:6" x14ac:dyDescent="0.25">
      <c r="B47" s="107"/>
      <c r="C47" s="106"/>
      <c r="D47" s="107"/>
      <c r="E47" s="108"/>
      <c r="F47" s="100"/>
    </row>
    <row r="48" spans="2:6" ht="15.75" x14ac:dyDescent="0.3">
      <c r="B48" s="98" t="s">
        <v>140</v>
      </c>
      <c r="C48" s="123" t="s">
        <v>146</v>
      </c>
      <c r="D48" s="123">
        <v>1</v>
      </c>
      <c r="E48" s="76">
        <v>450000</v>
      </c>
      <c r="F48" s="76">
        <f>E48*D48</f>
        <v>450000</v>
      </c>
    </row>
    <row r="49" spans="2:6" ht="15.75" x14ac:dyDescent="0.3">
      <c r="B49" s="73"/>
      <c r="C49" s="117"/>
      <c r="D49" s="123"/>
      <c r="E49" s="118" t="s">
        <v>14</v>
      </c>
      <c r="F49" s="76">
        <f>SUM(F48)</f>
        <v>450000</v>
      </c>
    </row>
    <row r="51" spans="2:6" ht="15.75" thickBot="1" x14ac:dyDescent="0.3"/>
    <row r="52" spans="2:6" ht="15.75" thickBot="1" x14ac:dyDescent="0.3">
      <c r="B52" s="77"/>
      <c r="C52" s="78" t="s">
        <v>81</v>
      </c>
      <c r="D52" s="61"/>
      <c r="E52" s="62"/>
      <c r="F52" s="63"/>
    </row>
    <row r="53" spans="2:6" ht="15.75" x14ac:dyDescent="0.3">
      <c r="B53" s="79" t="s">
        <v>0</v>
      </c>
      <c r="C53" s="119" t="s">
        <v>105</v>
      </c>
      <c r="D53" s="64"/>
      <c r="E53" s="65" t="s">
        <v>22</v>
      </c>
      <c r="F53" s="66"/>
    </row>
    <row r="54" spans="2:6" ht="15.75" x14ac:dyDescent="0.3">
      <c r="B54" s="81" t="s">
        <v>1</v>
      </c>
      <c r="C54" s="120" t="s">
        <v>77</v>
      </c>
      <c r="D54" s="67"/>
      <c r="E54" s="87"/>
      <c r="F54" s="68"/>
    </row>
    <row r="55" spans="2:6" ht="16.5" x14ac:dyDescent="0.3">
      <c r="B55" s="81" t="s">
        <v>2</v>
      </c>
      <c r="C55" s="121">
        <v>129970</v>
      </c>
      <c r="D55" s="69"/>
      <c r="E55" s="99">
        <v>42062</v>
      </c>
      <c r="F55" s="68"/>
    </row>
    <row r="56" spans="2:6" ht="15.75" x14ac:dyDescent="0.3">
      <c r="B56" s="81" t="s">
        <v>3</v>
      </c>
      <c r="C56" s="121"/>
      <c r="D56" s="64"/>
      <c r="E56" s="95" t="s">
        <v>171</v>
      </c>
      <c r="F56" s="68"/>
    </row>
    <row r="57" spans="2:6" ht="15.75" x14ac:dyDescent="0.3">
      <c r="B57" s="81" t="s">
        <v>4</v>
      </c>
      <c r="C57" s="121">
        <v>207785</v>
      </c>
      <c r="D57" s="64"/>
      <c r="E57" s="68"/>
      <c r="F57" s="68"/>
    </row>
    <row r="58" spans="2:6" ht="15.75" x14ac:dyDescent="0.3">
      <c r="B58" s="71" t="s">
        <v>5</v>
      </c>
      <c r="C58" s="116"/>
      <c r="D58" s="64"/>
      <c r="E58" s="68"/>
      <c r="F58" s="68"/>
    </row>
    <row r="59" spans="2:6" ht="15.75" x14ac:dyDescent="0.3">
      <c r="B59" s="84" t="s">
        <v>6</v>
      </c>
      <c r="C59" s="122">
        <v>7140</v>
      </c>
      <c r="D59" s="64"/>
      <c r="E59" s="70"/>
      <c r="F59" s="68"/>
    </row>
    <row r="60" spans="2:6" ht="15.75" x14ac:dyDescent="0.3">
      <c r="B60" s="84" t="s">
        <v>7</v>
      </c>
      <c r="C60" s="122"/>
      <c r="D60" s="64"/>
      <c r="E60" s="70"/>
      <c r="F60" s="68"/>
    </row>
    <row r="61" spans="2:6" ht="16.5" thickBot="1" x14ac:dyDescent="0.35">
      <c r="B61" s="84" t="s">
        <v>8</v>
      </c>
      <c r="C61" s="122"/>
      <c r="D61" s="64"/>
      <c r="E61" s="70"/>
      <c r="F61" s="88"/>
    </row>
    <row r="62" spans="2:6" ht="16.5" thickBot="1" x14ac:dyDescent="0.35">
      <c r="B62" s="96" t="s">
        <v>9</v>
      </c>
      <c r="C62" s="124" t="s">
        <v>10</v>
      </c>
      <c r="D62" s="124" t="s">
        <v>11</v>
      </c>
      <c r="E62" s="124" t="s">
        <v>12</v>
      </c>
      <c r="F62" s="97" t="s">
        <v>13</v>
      </c>
    </row>
    <row r="63" spans="2:6" x14ac:dyDescent="0.25">
      <c r="B63" s="107"/>
      <c r="C63" s="106"/>
      <c r="D63" s="107"/>
      <c r="E63" s="108"/>
      <c r="F63" s="100"/>
    </row>
    <row r="64" spans="2:6" x14ac:dyDescent="0.25">
      <c r="B64" s="98" t="s">
        <v>108</v>
      </c>
      <c r="C64" s="123" t="s">
        <v>112</v>
      </c>
      <c r="D64" s="123">
        <v>1</v>
      </c>
      <c r="E64" s="138">
        <v>668941</v>
      </c>
      <c r="F64" s="138">
        <f>E64*D64</f>
        <v>668941</v>
      </c>
    </row>
    <row r="65" spans="2:6" ht="15.75" x14ac:dyDescent="0.3">
      <c r="B65" s="73"/>
      <c r="C65" s="117"/>
      <c r="D65" s="123"/>
      <c r="E65" s="118" t="s">
        <v>14</v>
      </c>
      <c r="F65" s="138">
        <f>SUM(F64)</f>
        <v>668941</v>
      </c>
    </row>
    <row r="67" spans="2:6" ht="15.75" thickBot="1" x14ac:dyDescent="0.3"/>
    <row r="68" spans="2:6" ht="15.75" thickBot="1" x14ac:dyDescent="0.3">
      <c r="B68" s="77"/>
      <c r="C68" s="78" t="s">
        <v>82</v>
      </c>
      <c r="D68" s="61"/>
      <c r="E68" s="62"/>
      <c r="F68" s="63"/>
    </row>
    <row r="69" spans="2:6" ht="15.75" x14ac:dyDescent="0.3">
      <c r="B69" s="79" t="s">
        <v>0</v>
      </c>
      <c r="C69" s="119" t="s">
        <v>17</v>
      </c>
      <c r="D69" s="64"/>
      <c r="E69" s="65" t="s">
        <v>22</v>
      </c>
      <c r="F69" s="66"/>
    </row>
    <row r="70" spans="2:6" ht="15.75" x14ac:dyDescent="0.3">
      <c r="B70" s="81" t="s">
        <v>1</v>
      </c>
      <c r="C70" s="120" t="s">
        <v>18</v>
      </c>
      <c r="D70" s="67"/>
      <c r="E70" s="87"/>
      <c r="F70" s="68"/>
    </row>
    <row r="71" spans="2:6" ht="16.5" x14ac:dyDescent="0.3">
      <c r="B71" s="81" t="s">
        <v>2</v>
      </c>
      <c r="C71" s="121"/>
      <c r="D71" s="69"/>
      <c r="E71" s="99">
        <v>42062</v>
      </c>
      <c r="F71" s="68"/>
    </row>
    <row r="72" spans="2:6" ht="15.75" x14ac:dyDescent="0.3">
      <c r="B72" s="81" t="s">
        <v>3</v>
      </c>
      <c r="C72" s="121"/>
      <c r="D72" s="64"/>
      <c r="E72" s="95" t="s">
        <v>167</v>
      </c>
      <c r="F72" s="68"/>
    </row>
    <row r="73" spans="2:6" ht="15.75" x14ac:dyDescent="0.3">
      <c r="B73" s="81" t="s">
        <v>4</v>
      </c>
      <c r="C73" s="121"/>
      <c r="D73" s="64"/>
      <c r="E73" s="68"/>
      <c r="F73" s="68"/>
    </row>
    <row r="74" spans="2:6" ht="15.75" x14ac:dyDescent="0.3">
      <c r="B74" s="71" t="s">
        <v>5</v>
      </c>
      <c r="C74" s="116"/>
      <c r="D74" s="64"/>
      <c r="E74" s="68"/>
      <c r="F74" s="68"/>
    </row>
    <row r="75" spans="2:6" ht="15.75" x14ac:dyDescent="0.3">
      <c r="B75" s="84" t="s">
        <v>6</v>
      </c>
      <c r="C75" s="122">
        <v>7198</v>
      </c>
      <c r="D75" s="64"/>
      <c r="E75" s="70"/>
      <c r="F75" s="68"/>
    </row>
    <row r="76" spans="2:6" ht="15.75" x14ac:dyDescent="0.3">
      <c r="B76" s="84" t="s">
        <v>7</v>
      </c>
      <c r="C76" s="122"/>
      <c r="D76" s="64"/>
      <c r="E76" s="70"/>
      <c r="F76" s="68"/>
    </row>
    <row r="77" spans="2:6" ht="16.5" thickBot="1" x14ac:dyDescent="0.35">
      <c r="B77" s="84" t="s">
        <v>8</v>
      </c>
      <c r="C77" s="122"/>
      <c r="D77" s="64"/>
      <c r="E77" s="70"/>
      <c r="F77" s="88"/>
    </row>
    <row r="78" spans="2:6" ht="16.5" thickBot="1" x14ac:dyDescent="0.35">
      <c r="B78" s="96" t="s">
        <v>9</v>
      </c>
      <c r="C78" s="124" t="s">
        <v>10</v>
      </c>
      <c r="D78" s="124" t="s">
        <v>11</v>
      </c>
      <c r="E78" s="124" t="s">
        <v>12</v>
      </c>
      <c r="F78" s="97" t="s">
        <v>13</v>
      </c>
    </row>
    <row r="79" spans="2:6" x14ac:dyDescent="0.25">
      <c r="B79" s="107" t="s">
        <v>93</v>
      </c>
      <c r="C79" s="106" t="s">
        <v>94</v>
      </c>
      <c r="D79" s="107">
        <v>1</v>
      </c>
      <c r="E79" s="108">
        <v>73941</v>
      </c>
      <c r="F79" s="100">
        <f>E79*D79</f>
        <v>73941</v>
      </c>
    </row>
    <row r="80" spans="2:6" x14ac:dyDescent="0.25">
      <c r="B80" s="98">
        <v>9910000003</v>
      </c>
      <c r="C80" s="123" t="s">
        <v>147</v>
      </c>
      <c r="D80" s="123">
        <v>1</v>
      </c>
      <c r="E80" s="108">
        <v>250000</v>
      </c>
      <c r="F80" s="108">
        <f>E80*D80</f>
        <v>250000</v>
      </c>
    </row>
    <row r="81" spans="2:6" ht="15.75" x14ac:dyDescent="0.3">
      <c r="B81" s="73"/>
      <c r="C81" s="117"/>
      <c r="D81" s="123"/>
      <c r="E81" s="118" t="s">
        <v>14</v>
      </c>
      <c r="F81" s="76">
        <f>SUM(F79:F80)</f>
        <v>323941</v>
      </c>
    </row>
    <row r="84" spans="2:6" x14ac:dyDescent="0.25">
      <c r="E84" s="54" t="s">
        <v>16</v>
      </c>
      <c r="F84" s="55">
        <f>F81+F65+F49+F33+F16</f>
        <v>2661714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4"/>
  <sheetViews>
    <sheetView topLeftCell="A46" workbookViewId="0">
      <selection activeCell="C77" sqref="C77"/>
    </sheetView>
  </sheetViews>
  <sheetFormatPr baseColWidth="10" defaultRowHeight="15" x14ac:dyDescent="0.25"/>
  <cols>
    <col min="2" max="2" width="30.28515625" customWidth="1"/>
    <col min="3" max="3" width="37.7109375" customWidth="1"/>
    <col min="4" max="4" width="14.85546875" customWidth="1"/>
    <col min="5" max="5" width="14.42578125" customWidth="1"/>
    <col min="6" max="6" width="14.5703125" customWidth="1"/>
  </cols>
  <sheetData>
    <row r="2" spans="2:6" ht="15.75" thickBot="1" x14ac:dyDescent="0.3"/>
    <row r="3" spans="2:6" ht="15.75" thickBot="1" x14ac:dyDescent="0.3">
      <c r="B3" s="77"/>
      <c r="C3" s="78" t="s">
        <v>141</v>
      </c>
      <c r="D3" s="61"/>
      <c r="E3" s="62"/>
      <c r="F3" s="63"/>
    </row>
    <row r="4" spans="2:6" ht="15.75" x14ac:dyDescent="0.3">
      <c r="B4" s="79" t="s">
        <v>0</v>
      </c>
      <c r="C4" s="119" t="s">
        <v>124</v>
      </c>
      <c r="D4" s="64"/>
      <c r="E4" s="65" t="s">
        <v>22</v>
      </c>
      <c r="F4" s="66"/>
    </row>
    <row r="5" spans="2:6" ht="15.75" x14ac:dyDescent="0.3">
      <c r="B5" s="81" t="s">
        <v>1</v>
      </c>
      <c r="C5" s="120" t="s">
        <v>125</v>
      </c>
      <c r="D5" s="67"/>
      <c r="E5" s="87"/>
      <c r="F5" s="68"/>
    </row>
    <row r="6" spans="2:6" ht="16.5" x14ac:dyDescent="0.3">
      <c r="B6" s="81" t="s">
        <v>2</v>
      </c>
      <c r="C6" s="121"/>
      <c r="D6" s="69"/>
      <c r="E6" s="99">
        <v>42062</v>
      </c>
      <c r="F6" s="68"/>
    </row>
    <row r="7" spans="2:6" ht="15.75" x14ac:dyDescent="0.3">
      <c r="B7" s="81" t="s">
        <v>3</v>
      </c>
      <c r="C7" s="121"/>
      <c r="D7" s="64"/>
      <c r="E7" s="95" t="s">
        <v>165</v>
      </c>
      <c r="F7" s="68"/>
    </row>
    <row r="8" spans="2:6" ht="15.75" x14ac:dyDescent="0.3">
      <c r="B8" s="81" t="s">
        <v>4</v>
      </c>
      <c r="C8" s="121" t="s">
        <v>126</v>
      </c>
      <c r="D8" s="64"/>
      <c r="E8" s="68"/>
      <c r="F8" s="68"/>
    </row>
    <row r="9" spans="2:6" ht="15.75" x14ac:dyDescent="0.3">
      <c r="B9" s="71" t="s">
        <v>5</v>
      </c>
      <c r="C9" s="116">
        <v>1</v>
      </c>
      <c r="D9" s="64"/>
      <c r="E9" s="68"/>
      <c r="F9" s="68"/>
    </row>
    <row r="10" spans="2:6" ht="15.75" x14ac:dyDescent="0.3">
      <c r="B10" s="84" t="s">
        <v>6</v>
      </c>
      <c r="C10" s="122"/>
      <c r="D10" s="64"/>
      <c r="E10" s="70"/>
      <c r="F10" s="68"/>
    </row>
    <row r="11" spans="2:6" ht="15.75" x14ac:dyDescent="0.3">
      <c r="B11" s="84" t="s">
        <v>7</v>
      </c>
      <c r="C11" s="122"/>
      <c r="D11" s="64"/>
      <c r="E11" s="70"/>
      <c r="F11" s="68"/>
    </row>
    <row r="12" spans="2:6" ht="15.75" x14ac:dyDescent="0.3">
      <c r="B12" s="84" t="s">
        <v>8</v>
      </c>
      <c r="C12" s="122"/>
      <c r="D12" s="64"/>
      <c r="E12" s="70"/>
      <c r="F12" s="88"/>
    </row>
    <row r="13" spans="2:6" ht="15.75" x14ac:dyDescent="0.3">
      <c r="B13" s="73" t="s">
        <v>9</v>
      </c>
      <c r="C13" s="73"/>
      <c r="D13" s="73" t="s">
        <v>11</v>
      </c>
      <c r="E13" s="73" t="s">
        <v>12</v>
      </c>
      <c r="F13" s="73" t="s">
        <v>13</v>
      </c>
    </row>
    <row r="14" spans="2:6" ht="15.75" x14ac:dyDescent="0.3">
      <c r="B14" s="136">
        <v>3200000000</v>
      </c>
      <c r="C14" s="107" t="s">
        <v>127</v>
      </c>
      <c r="D14" s="107">
        <v>1</v>
      </c>
      <c r="E14" s="76">
        <v>318917</v>
      </c>
      <c r="F14" s="76">
        <f>E14*D14</f>
        <v>318917</v>
      </c>
    </row>
    <row r="15" spans="2:6" ht="15.75" x14ac:dyDescent="0.3">
      <c r="B15" s="73"/>
      <c r="C15" s="117"/>
      <c r="D15" s="123"/>
      <c r="E15" s="118" t="s">
        <v>132</v>
      </c>
      <c r="F15" s="76">
        <f>SUM(F14)</f>
        <v>318917</v>
      </c>
    </row>
    <row r="17" spans="2:6" ht="15.75" thickBot="1" x14ac:dyDescent="0.3"/>
    <row r="18" spans="2:6" ht="15.75" thickBot="1" x14ac:dyDescent="0.3">
      <c r="B18" s="77"/>
      <c r="C18" s="78" t="s">
        <v>142</v>
      </c>
      <c r="D18" s="61"/>
      <c r="E18" s="62"/>
      <c r="F18" s="63"/>
    </row>
    <row r="19" spans="2:6" ht="15.75" x14ac:dyDescent="0.3">
      <c r="B19" s="79" t="s">
        <v>0</v>
      </c>
      <c r="C19" s="119" t="s">
        <v>128</v>
      </c>
      <c r="D19" s="64"/>
      <c r="E19" s="65" t="s">
        <v>22</v>
      </c>
      <c r="F19" s="66"/>
    </row>
    <row r="20" spans="2:6" ht="15.75" x14ac:dyDescent="0.3">
      <c r="B20" s="81" t="s">
        <v>1</v>
      </c>
      <c r="C20" s="120" t="s">
        <v>129</v>
      </c>
      <c r="D20" s="67"/>
      <c r="E20" s="87"/>
      <c r="F20" s="68"/>
    </row>
    <row r="21" spans="2:6" ht="16.5" x14ac:dyDescent="0.3">
      <c r="B21" s="81" t="s">
        <v>2</v>
      </c>
      <c r="C21" s="121"/>
      <c r="D21" s="69"/>
      <c r="E21" s="99">
        <v>42062</v>
      </c>
      <c r="F21" s="68"/>
    </row>
    <row r="22" spans="2:6" ht="15.75" x14ac:dyDescent="0.3">
      <c r="B22" s="81" t="s">
        <v>3</v>
      </c>
      <c r="C22" s="121"/>
      <c r="D22" s="64"/>
      <c r="E22" s="95" t="s">
        <v>170</v>
      </c>
      <c r="F22" s="68"/>
    </row>
    <row r="23" spans="2:6" ht="15.75" x14ac:dyDescent="0.3">
      <c r="B23" s="81" t="s">
        <v>4</v>
      </c>
      <c r="C23" s="121" t="s">
        <v>130</v>
      </c>
      <c r="D23" s="64"/>
      <c r="E23" s="68"/>
      <c r="F23" s="68"/>
    </row>
    <row r="24" spans="2:6" ht="15.75" x14ac:dyDescent="0.3">
      <c r="B24" s="71" t="s">
        <v>5</v>
      </c>
      <c r="C24" s="116">
        <v>1</v>
      </c>
      <c r="D24" s="64"/>
      <c r="E24" s="68"/>
      <c r="F24" s="68"/>
    </row>
    <row r="25" spans="2:6" ht="15.75" x14ac:dyDescent="0.3">
      <c r="B25" s="84" t="s">
        <v>6</v>
      </c>
      <c r="C25" s="122"/>
      <c r="D25" s="64"/>
      <c r="E25" s="70"/>
      <c r="F25" s="68"/>
    </row>
    <row r="26" spans="2:6" ht="15.75" x14ac:dyDescent="0.3">
      <c r="B26" s="84" t="s">
        <v>7</v>
      </c>
      <c r="C26" s="122"/>
      <c r="D26" s="64"/>
      <c r="E26" s="70"/>
      <c r="F26" s="68"/>
    </row>
    <row r="27" spans="2:6" ht="15.75" x14ac:dyDescent="0.3">
      <c r="B27" s="84" t="s">
        <v>8</v>
      </c>
      <c r="C27" s="122"/>
      <c r="D27" s="64"/>
      <c r="E27" s="70"/>
      <c r="F27" s="88"/>
    </row>
    <row r="28" spans="2:6" ht="15.75" x14ac:dyDescent="0.3">
      <c r="B28" s="73" t="s">
        <v>9</v>
      </c>
      <c r="C28" s="73"/>
      <c r="D28" s="73" t="s">
        <v>11</v>
      </c>
      <c r="E28" s="73" t="s">
        <v>12</v>
      </c>
      <c r="F28" s="73" t="s">
        <v>13</v>
      </c>
    </row>
    <row r="29" spans="2:6" ht="15.75" x14ac:dyDescent="0.3">
      <c r="B29" s="136">
        <v>3200000000</v>
      </c>
      <c r="C29" s="107" t="s">
        <v>131</v>
      </c>
      <c r="D29" s="107">
        <v>1</v>
      </c>
      <c r="E29" s="76">
        <v>160000</v>
      </c>
      <c r="F29" s="76">
        <f>E29*D29</f>
        <v>160000</v>
      </c>
    </row>
    <row r="30" spans="2:6" ht="15.75" x14ac:dyDescent="0.3">
      <c r="B30" s="73"/>
      <c r="C30" s="117"/>
      <c r="D30" s="123"/>
      <c r="E30" s="118" t="s">
        <v>14</v>
      </c>
      <c r="F30" s="76">
        <f>F29</f>
        <v>160000</v>
      </c>
    </row>
    <row r="32" spans="2:6" ht="15.75" thickBot="1" x14ac:dyDescent="0.3"/>
    <row r="33" spans="2:6" ht="15.75" thickBot="1" x14ac:dyDescent="0.3">
      <c r="B33" s="77"/>
      <c r="C33" s="78" t="s">
        <v>143</v>
      </c>
      <c r="D33" s="61"/>
      <c r="E33" s="62"/>
      <c r="F33" s="63"/>
    </row>
    <row r="34" spans="2:6" ht="15.75" x14ac:dyDescent="0.3">
      <c r="B34" s="79" t="s">
        <v>0</v>
      </c>
      <c r="C34" s="119" t="s">
        <v>133</v>
      </c>
      <c r="D34" s="64"/>
      <c r="E34" s="65" t="s">
        <v>22</v>
      </c>
      <c r="F34" s="66"/>
    </row>
    <row r="35" spans="2:6" ht="15.75" x14ac:dyDescent="0.3">
      <c r="B35" s="81" t="s">
        <v>1</v>
      </c>
      <c r="C35" s="120" t="s">
        <v>134</v>
      </c>
      <c r="D35" s="67"/>
      <c r="E35" s="87"/>
      <c r="F35" s="68"/>
    </row>
    <row r="36" spans="2:6" ht="16.5" x14ac:dyDescent="0.3">
      <c r="B36" s="81" t="s">
        <v>2</v>
      </c>
      <c r="C36" s="121"/>
      <c r="D36" s="69"/>
      <c r="E36" s="99">
        <v>42062</v>
      </c>
      <c r="F36" s="68"/>
    </row>
    <row r="37" spans="2:6" ht="15.75" x14ac:dyDescent="0.3">
      <c r="B37" s="81" t="s">
        <v>3</v>
      </c>
      <c r="C37" s="121"/>
      <c r="D37" s="64"/>
      <c r="E37" s="95" t="s">
        <v>168</v>
      </c>
      <c r="F37" s="68"/>
    </row>
    <row r="38" spans="2:6" ht="15.75" x14ac:dyDescent="0.3">
      <c r="B38" s="81" t="s">
        <v>4</v>
      </c>
      <c r="C38" s="121" t="s">
        <v>135</v>
      </c>
      <c r="D38" s="64"/>
      <c r="E38" s="68"/>
      <c r="F38" s="68"/>
    </row>
    <row r="39" spans="2:6" ht="15.75" x14ac:dyDescent="0.3">
      <c r="B39" s="71" t="s">
        <v>5</v>
      </c>
      <c r="C39" s="116">
        <v>1</v>
      </c>
      <c r="D39" s="64"/>
      <c r="E39" s="68"/>
      <c r="F39" s="68"/>
    </row>
    <row r="40" spans="2:6" ht="15.75" x14ac:dyDescent="0.3">
      <c r="B40" s="84" t="s">
        <v>6</v>
      </c>
      <c r="C40" s="122"/>
      <c r="D40" s="64"/>
      <c r="E40" s="70"/>
      <c r="F40" s="68"/>
    </row>
    <row r="41" spans="2:6" ht="15.75" x14ac:dyDescent="0.3">
      <c r="B41" s="84" t="s">
        <v>7</v>
      </c>
      <c r="C41" s="122"/>
      <c r="D41" s="64"/>
      <c r="E41" s="70"/>
      <c r="F41" s="68"/>
    </row>
    <row r="42" spans="2:6" ht="15.75" x14ac:dyDescent="0.3">
      <c r="B42" s="84" t="s">
        <v>8</v>
      </c>
      <c r="C42" s="122"/>
      <c r="D42" s="64"/>
      <c r="E42" s="70"/>
      <c r="F42" s="88"/>
    </row>
    <row r="43" spans="2:6" ht="15.75" x14ac:dyDescent="0.3">
      <c r="B43" s="73" t="s">
        <v>9</v>
      </c>
      <c r="C43" s="73"/>
      <c r="D43" s="73" t="s">
        <v>11</v>
      </c>
      <c r="E43" s="73" t="s">
        <v>12</v>
      </c>
      <c r="F43" s="73" t="s">
        <v>13</v>
      </c>
    </row>
    <row r="44" spans="2:6" x14ac:dyDescent="0.25">
      <c r="B44" s="106">
        <v>3200000000</v>
      </c>
      <c r="C44" s="107" t="s">
        <v>37</v>
      </c>
      <c r="D44" s="106"/>
      <c r="E44" s="111"/>
      <c r="F44" s="112"/>
    </row>
    <row r="45" spans="2:6" ht="15.75" x14ac:dyDescent="0.3">
      <c r="B45" s="98"/>
      <c r="C45" s="123" t="s">
        <v>136</v>
      </c>
      <c r="D45" s="123">
        <v>1</v>
      </c>
      <c r="E45" s="76">
        <v>98170</v>
      </c>
      <c r="F45" s="76">
        <f>E45*D45</f>
        <v>98170</v>
      </c>
    </row>
    <row r="46" spans="2:6" ht="15.75" x14ac:dyDescent="0.3">
      <c r="B46" s="73"/>
      <c r="C46" s="117"/>
      <c r="D46" s="123"/>
      <c r="E46" s="118" t="s">
        <v>14</v>
      </c>
      <c r="F46" s="76">
        <f>SUM(F44:F45)</f>
        <v>98170</v>
      </c>
    </row>
    <row r="48" spans="2:6" ht="15.75" thickBot="1" x14ac:dyDescent="0.3"/>
    <row r="49" spans="2:6" ht="15.75" thickBot="1" x14ac:dyDescent="0.3">
      <c r="B49" s="77"/>
      <c r="C49" s="78" t="s">
        <v>148</v>
      </c>
      <c r="D49" s="61"/>
      <c r="E49" s="62"/>
      <c r="F49" s="63"/>
    </row>
    <row r="50" spans="2:6" ht="15.75" x14ac:dyDescent="0.3">
      <c r="B50" s="79" t="s">
        <v>0</v>
      </c>
      <c r="C50" s="119" t="s">
        <v>77</v>
      </c>
      <c r="D50" s="64"/>
      <c r="E50" s="65" t="s">
        <v>22</v>
      </c>
      <c r="F50" s="66"/>
    </row>
    <row r="51" spans="2:6" ht="15.75" x14ac:dyDescent="0.3">
      <c r="B51" s="81" t="s">
        <v>1</v>
      </c>
      <c r="C51" s="120" t="s">
        <v>105</v>
      </c>
      <c r="D51" s="67"/>
      <c r="E51" s="87"/>
      <c r="F51" s="68"/>
    </row>
    <row r="52" spans="2:6" ht="16.5" x14ac:dyDescent="0.3">
      <c r="B52" s="81" t="s">
        <v>2</v>
      </c>
      <c r="C52" s="121"/>
      <c r="D52" s="69"/>
      <c r="E52" s="99">
        <v>42063</v>
      </c>
      <c r="F52" s="68"/>
    </row>
    <row r="53" spans="2:6" ht="15.75" x14ac:dyDescent="0.3">
      <c r="B53" s="81" t="s">
        <v>3</v>
      </c>
      <c r="C53" s="121"/>
      <c r="D53" s="64"/>
      <c r="E53" s="95" t="s">
        <v>164</v>
      </c>
      <c r="F53" s="68"/>
    </row>
    <row r="54" spans="2:6" ht="15.75" x14ac:dyDescent="0.3">
      <c r="B54" s="81" t="s">
        <v>4</v>
      </c>
      <c r="C54" s="121">
        <v>207534</v>
      </c>
      <c r="D54" s="64"/>
      <c r="E54" s="68"/>
      <c r="F54" s="68"/>
    </row>
    <row r="55" spans="2:6" ht="15.75" x14ac:dyDescent="0.3">
      <c r="B55" s="71" t="s">
        <v>5</v>
      </c>
      <c r="C55" s="116"/>
      <c r="D55" s="64"/>
      <c r="E55" s="68"/>
      <c r="F55" s="68"/>
    </row>
    <row r="56" spans="2:6" ht="15.75" x14ac:dyDescent="0.3">
      <c r="B56" s="84" t="s">
        <v>6</v>
      </c>
      <c r="C56" s="122"/>
      <c r="D56" s="64"/>
      <c r="E56" s="70"/>
      <c r="F56" s="68"/>
    </row>
    <row r="57" spans="2:6" ht="15.75" x14ac:dyDescent="0.3">
      <c r="B57" s="84" t="s">
        <v>7</v>
      </c>
      <c r="C57" s="122"/>
      <c r="D57" s="64"/>
      <c r="E57" s="70"/>
      <c r="F57" s="68"/>
    </row>
    <row r="58" spans="2:6" ht="15.75" x14ac:dyDescent="0.3">
      <c r="B58" s="84" t="s">
        <v>8</v>
      </c>
      <c r="C58" s="122"/>
      <c r="D58" s="64"/>
      <c r="E58" s="70"/>
      <c r="F58" s="88"/>
    </row>
    <row r="59" spans="2:6" ht="15.75" x14ac:dyDescent="0.3">
      <c r="B59" s="73" t="s">
        <v>9</v>
      </c>
      <c r="C59" s="73"/>
      <c r="D59" s="73" t="s">
        <v>11</v>
      </c>
      <c r="E59" s="73" t="s">
        <v>12</v>
      </c>
      <c r="F59" s="73" t="s">
        <v>13</v>
      </c>
    </row>
    <row r="60" spans="2:6" x14ac:dyDescent="0.25">
      <c r="B60" s="106"/>
      <c r="C60" s="107"/>
      <c r="D60" s="106"/>
      <c r="E60" s="111"/>
      <c r="F60" s="112"/>
    </row>
    <row r="61" spans="2:6" ht="15.75" x14ac:dyDescent="0.3">
      <c r="B61" s="98">
        <v>11112222</v>
      </c>
      <c r="C61" s="123" t="s">
        <v>149</v>
      </c>
      <c r="D61" s="123">
        <v>2</v>
      </c>
      <c r="E61" s="76">
        <v>150000</v>
      </c>
      <c r="F61" s="76">
        <f>E61*D61</f>
        <v>300000</v>
      </c>
    </row>
    <row r="62" spans="2:6" ht="15.75" x14ac:dyDescent="0.3">
      <c r="B62" s="73"/>
      <c r="C62" s="117"/>
      <c r="D62" s="123"/>
      <c r="E62" s="118" t="s">
        <v>14</v>
      </c>
      <c r="F62" s="76">
        <f>SUM(F60:F61)</f>
        <v>300000</v>
      </c>
    </row>
    <row r="64" spans="2:6" ht="15.75" thickBot="1" x14ac:dyDescent="0.3"/>
    <row r="65" spans="2:6" ht="15.75" thickBot="1" x14ac:dyDescent="0.3">
      <c r="B65" s="77"/>
      <c r="C65" s="78" t="s">
        <v>150</v>
      </c>
      <c r="D65" s="61"/>
      <c r="E65" s="62"/>
      <c r="F65" s="63"/>
    </row>
    <row r="66" spans="2:6" ht="15.75" x14ac:dyDescent="0.3">
      <c r="B66" s="79" t="s">
        <v>0</v>
      </c>
      <c r="C66" s="119" t="s">
        <v>151</v>
      </c>
      <c r="D66" s="64"/>
      <c r="E66" s="65" t="s">
        <v>22</v>
      </c>
      <c r="F66" s="66"/>
    </row>
    <row r="67" spans="2:6" ht="15.75" x14ac:dyDescent="0.3">
      <c r="B67" s="81" t="s">
        <v>1</v>
      </c>
      <c r="C67" s="120" t="s">
        <v>152</v>
      </c>
      <c r="D67" s="67"/>
      <c r="E67" s="87"/>
      <c r="F67" s="68"/>
    </row>
    <row r="68" spans="2:6" ht="16.5" x14ac:dyDescent="0.3">
      <c r="B68" s="81" t="s">
        <v>2</v>
      </c>
      <c r="C68" s="121">
        <v>133042</v>
      </c>
      <c r="D68" s="69"/>
      <c r="E68" s="99"/>
      <c r="F68" s="68"/>
    </row>
    <row r="69" spans="2:6" ht="15.75" x14ac:dyDescent="0.3">
      <c r="B69" s="81" t="s">
        <v>3</v>
      </c>
      <c r="C69" s="121"/>
      <c r="D69" s="64"/>
      <c r="E69" s="95"/>
      <c r="F69" s="68"/>
    </row>
    <row r="70" spans="2:6" ht="15.75" x14ac:dyDescent="0.3">
      <c r="B70" s="81" t="s">
        <v>4</v>
      </c>
      <c r="C70" s="121"/>
      <c r="D70" s="64"/>
      <c r="E70" s="68"/>
      <c r="F70" s="68"/>
    </row>
    <row r="71" spans="2:6" ht="15.75" x14ac:dyDescent="0.3">
      <c r="B71" s="71" t="s">
        <v>5</v>
      </c>
      <c r="C71" s="116"/>
      <c r="D71" s="64"/>
      <c r="E71" s="68"/>
      <c r="F71" s="68"/>
    </row>
    <row r="72" spans="2:6" ht="15.75" x14ac:dyDescent="0.3">
      <c r="B72" s="84" t="s">
        <v>6</v>
      </c>
      <c r="C72" s="122"/>
      <c r="D72" s="64"/>
      <c r="E72" s="70"/>
      <c r="F72" s="68"/>
    </row>
    <row r="73" spans="2:6" ht="15.75" x14ac:dyDescent="0.3">
      <c r="B73" s="84" t="s">
        <v>7</v>
      </c>
      <c r="C73" s="122"/>
      <c r="D73" s="64"/>
      <c r="E73" s="70"/>
      <c r="F73" s="68"/>
    </row>
    <row r="74" spans="2:6" ht="15.75" x14ac:dyDescent="0.3">
      <c r="B74" s="84" t="s">
        <v>8</v>
      </c>
      <c r="C74" s="122"/>
      <c r="D74" s="64"/>
      <c r="E74" s="70"/>
      <c r="F74" s="88"/>
    </row>
    <row r="75" spans="2:6" ht="15.75" x14ac:dyDescent="0.3">
      <c r="B75" s="73" t="s">
        <v>9</v>
      </c>
      <c r="C75" s="73"/>
      <c r="D75" s="73" t="s">
        <v>11</v>
      </c>
      <c r="E75" s="73" t="s">
        <v>12</v>
      </c>
      <c r="F75" s="73" t="s">
        <v>13</v>
      </c>
    </row>
    <row r="76" spans="2:6" x14ac:dyDescent="0.25">
      <c r="B76" s="106"/>
      <c r="C76" s="107"/>
      <c r="D76" s="106"/>
      <c r="E76" s="111"/>
      <c r="F76" s="112"/>
    </row>
    <row r="77" spans="2:6" ht="15.75" x14ac:dyDescent="0.3">
      <c r="B77" s="98"/>
      <c r="C77" s="123"/>
      <c r="D77" s="123">
        <v>1</v>
      </c>
      <c r="E77" s="76">
        <v>2080685</v>
      </c>
      <c r="F77" s="76">
        <f>E77*D77</f>
        <v>2080685</v>
      </c>
    </row>
    <row r="78" spans="2:6" ht="15.75" x14ac:dyDescent="0.3">
      <c r="B78" s="73"/>
      <c r="C78" s="117"/>
      <c r="D78" s="123"/>
      <c r="E78" s="118" t="s">
        <v>14</v>
      </c>
      <c r="F78" s="76">
        <f>SUM(F76:F77)</f>
        <v>2080685</v>
      </c>
    </row>
    <row r="81" spans="3:6" x14ac:dyDescent="0.25">
      <c r="E81" s="101" t="s">
        <v>16</v>
      </c>
      <c r="F81" s="55">
        <f>F46+F30+F15+F62+F78</f>
        <v>2957772</v>
      </c>
    </row>
    <row r="83" spans="3:6" ht="15.75" thickBot="1" x14ac:dyDescent="0.3"/>
    <row r="84" spans="3:6" ht="15.75" thickBot="1" x14ac:dyDescent="0.3">
      <c r="C84" s="144" t="s">
        <v>160</v>
      </c>
      <c r="D84" s="145">
        <v>11255865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E23" sqref="E23"/>
    </sheetView>
  </sheetViews>
  <sheetFormatPr baseColWidth="10" defaultRowHeight="15" x14ac:dyDescent="0.25"/>
  <cols>
    <col min="2" max="2" width="8.140625" customWidth="1"/>
    <col min="3" max="3" width="32.28515625" customWidth="1"/>
    <col min="4" max="4" width="15.85546875" customWidth="1"/>
  </cols>
  <sheetData>
    <row r="3" spans="1:5" x14ac:dyDescent="0.25">
      <c r="C3" s="152" t="s">
        <v>177</v>
      </c>
      <c r="D3" s="152" t="s">
        <v>176</v>
      </c>
      <c r="E3" s="152" t="s">
        <v>175</v>
      </c>
    </row>
    <row r="4" spans="1:5" s="149" customFormat="1" x14ac:dyDescent="0.25">
      <c r="A4" s="149" t="s">
        <v>30</v>
      </c>
      <c r="B4" s="146">
        <v>1</v>
      </c>
      <c r="C4" s="147" t="s">
        <v>105</v>
      </c>
      <c r="D4" s="148">
        <v>365400</v>
      </c>
      <c r="E4" s="147">
        <v>5902</v>
      </c>
    </row>
    <row r="5" spans="1:5" s="149" customFormat="1" x14ac:dyDescent="0.25">
      <c r="A5" s="149" t="s">
        <v>30</v>
      </c>
      <c r="B5" s="146">
        <v>2</v>
      </c>
      <c r="C5" s="147" t="s">
        <v>105</v>
      </c>
      <c r="D5" s="148">
        <v>228375</v>
      </c>
      <c r="E5" s="147">
        <v>5901</v>
      </c>
    </row>
    <row r="6" spans="1:5" s="149" customFormat="1" x14ac:dyDescent="0.25">
      <c r="A6" s="149" t="s">
        <v>30</v>
      </c>
      <c r="B6" s="146">
        <v>3</v>
      </c>
      <c r="C6" s="147" t="s">
        <v>105</v>
      </c>
      <c r="D6" s="148">
        <v>91350</v>
      </c>
      <c r="E6" s="147">
        <v>5900</v>
      </c>
    </row>
    <row r="7" spans="1:5" x14ac:dyDescent="0.25">
      <c r="A7" s="149" t="s">
        <v>30</v>
      </c>
      <c r="B7" s="143">
        <v>4</v>
      </c>
      <c r="C7" s="140" t="s">
        <v>18</v>
      </c>
      <c r="D7" s="141">
        <v>342857</v>
      </c>
      <c r="E7" s="150">
        <v>5903</v>
      </c>
    </row>
    <row r="8" spans="1:5" x14ac:dyDescent="0.25">
      <c r="A8" s="149" t="s">
        <v>30</v>
      </c>
      <c r="B8" s="143">
        <v>5</v>
      </c>
      <c r="C8" s="140" t="s">
        <v>154</v>
      </c>
      <c r="D8" s="141">
        <v>2452972</v>
      </c>
      <c r="E8" s="140">
        <v>6392</v>
      </c>
    </row>
    <row r="9" spans="1:5" x14ac:dyDescent="0.25">
      <c r="A9" s="149" t="s">
        <v>30</v>
      </c>
      <c r="B9" s="143">
        <v>6</v>
      </c>
      <c r="C9" s="140" t="s">
        <v>105</v>
      </c>
      <c r="D9" s="141">
        <v>250000</v>
      </c>
      <c r="E9" s="140">
        <v>6391</v>
      </c>
    </row>
    <row r="10" spans="1:5" x14ac:dyDescent="0.25">
      <c r="B10" s="143">
        <v>7</v>
      </c>
      <c r="C10" s="140" t="s">
        <v>18</v>
      </c>
      <c r="D10" s="141">
        <v>890000</v>
      </c>
      <c r="E10" s="140">
        <v>6647</v>
      </c>
    </row>
    <row r="11" spans="1:5" x14ac:dyDescent="0.25">
      <c r="A11" t="s">
        <v>30</v>
      </c>
      <c r="B11" s="143">
        <v>8</v>
      </c>
      <c r="C11" s="140" t="s">
        <v>155</v>
      </c>
      <c r="D11" s="141">
        <v>150000</v>
      </c>
      <c r="E11" s="140">
        <v>6390</v>
      </c>
    </row>
    <row r="12" spans="1:5" x14ac:dyDescent="0.25">
      <c r="A12" t="s">
        <v>30</v>
      </c>
      <c r="B12" s="143">
        <v>9</v>
      </c>
      <c r="C12" s="140" t="s">
        <v>156</v>
      </c>
      <c r="D12" s="141">
        <v>73941</v>
      </c>
      <c r="E12" s="140">
        <v>6309</v>
      </c>
    </row>
    <row r="13" spans="1:5" x14ac:dyDescent="0.25">
      <c r="A13" t="s">
        <v>30</v>
      </c>
      <c r="B13" s="143">
        <v>10</v>
      </c>
      <c r="C13" s="140" t="s">
        <v>105</v>
      </c>
      <c r="D13" s="141">
        <v>791484</v>
      </c>
      <c r="E13" s="140">
        <v>6382</v>
      </c>
    </row>
    <row r="14" spans="1:5" x14ac:dyDescent="0.25">
      <c r="A14" t="s">
        <v>30</v>
      </c>
      <c r="B14" s="143">
        <v>11</v>
      </c>
      <c r="C14" s="140" t="s">
        <v>157</v>
      </c>
      <c r="D14" s="141">
        <v>174900</v>
      </c>
      <c r="E14" s="140">
        <v>6308</v>
      </c>
    </row>
    <row r="15" spans="1:5" x14ac:dyDescent="0.25">
      <c r="A15" t="s">
        <v>30</v>
      </c>
      <c r="B15" s="143">
        <v>12</v>
      </c>
      <c r="C15" s="140" t="s">
        <v>158</v>
      </c>
      <c r="D15" s="141">
        <v>1043932</v>
      </c>
      <c r="E15" s="140">
        <v>6644</v>
      </c>
    </row>
    <row r="16" spans="1:5" x14ac:dyDescent="0.25">
      <c r="A16" t="s">
        <v>30</v>
      </c>
      <c r="B16" s="143">
        <v>13</v>
      </c>
      <c r="C16" s="140" t="s">
        <v>144</v>
      </c>
      <c r="D16" s="141">
        <v>450000</v>
      </c>
      <c r="E16" s="140">
        <v>6645</v>
      </c>
    </row>
    <row r="17" spans="1:5" x14ac:dyDescent="0.25">
      <c r="A17" t="s">
        <v>30</v>
      </c>
      <c r="B17" s="143">
        <v>14</v>
      </c>
      <c r="C17" s="140" t="s">
        <v>105</v>
      </c>
      <c r="D17" s="141">
        <v>668941</v>
      </c>
      <c r="E17" s="140">
        <v>6544</v>
      </c>
    </row>
    <row r="18" spans="1:5" x14ac:dyDescent="0.25">
      <c r="A18" t="s">
        <v>30</v>
      </c>
      <c r="B18" s="143">
        <v>15</v>
      </c>
      <c r="C18" s="140" t="s">
        <v>18</v>
      </c>
      <c r="D18" s="141">
        <v>323941</v>
      </c>
      <c r="E18" s="151" t="s">
        <v>174</v>
      </c>
    </row>
    <row r="19" spans="1:5" x14ac:dyDescent="0.25">
      <c r="A19" t="s">
        <v>30</v>
      </c>
      <c r="B19" s="143">
        <v>16</v>
      </c>
      <c r="C19" s="140" t="s">
        <v>125</v>
      </c>
      <c r="D19" s="141">
        <v>318917</v>
      </c>
      <c r="E19" s="140">
        <v>6641</v>
      </c>
    </row>
    <row r="20" spans="1:5" x14ac:dyDescent="0.25">
      <c r="A20" t="s">
        <v>30</v>
      </c>
      <c r="B20" s="143">
        <v>17</v>
      </c>
      <c r="C20" s="140" t="s">
        <v>129</v>
      </c>
      <c r="D20" s="141">
        <v>160000</v>
      </c>
      <c r="E20" s="140">
        <v>6642</v>
      </c>
    </row>
    <row r="21" spans="1:5" x14ac:dyDescent="0.25">
      <c r="A21" t="s">
        <v>30</v>
      </c>
      <c r="B21" s="143">
        <v>18</v>
      </c>
      <c r="C21" s="140" t="s">
        <v>134</v>
      </c>
      <c r="D21" s="141">
        <v>98170</v>
      </c>
      <c r="E21" s="140">
        <v>6643</v>
      </c>
    </row>
    <row r="22" spans="1:5" x14ac:dyDescent="0.25">
      <c r="A22" t="s">
        <v>30</v>
      </c>
      <c r="B22" s="143">
        <v>19</v>
      </c>
      <c r="C22" s="140" t="s">
        <v>105</v>
      </c>
      <c r="D22" s="141">
        <v>300000</v>
      </c>
      <c r="E22" s="140">
        <v>66741</v>
      </c>
    </row>
    <row r="23" spans="1:5" x14ac:dyDescent="0.25">
      <c r="B23" s="143">
        <v>20</v>
      </c>
      <c r="C23" s="140" t="s">
        <v>159</v>
      </c>
      <c r="D23" s="141">
        <v>2080685</v>
      </c>
      <c r="E23" s="140"/>
    </row>
    <row r="24" spans="1:5" x14ac:dyDescent="0.25">
      <c r="C24" s="153" t="s">
        <v>153</v>
      </c>
      <c r="D24" s="142">
        <f>SUM(D4:D23)</f>
        <v>11255865</v>
      </c>
    </row>
  </sheetData>
  <autoFilter ref="C3:E2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746.410</vt:lpstr>
      <vt:lpstr>17.962.700</vt:lpstr>
      <vt:lpstr>3.480.954</vt:lpstr>
      <vt:lpstr>2.155.425</vt:lpstr>
      <vt:lpstr>2.661.714</vt:lpstr>
      <vt:lpstr>2.957.772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2015-04-06T14:01:18Z</dcterms:modified>
</cp:coreProperties>
</file>