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60" windowWidth="19320" windowHeight="7305" firstSheet="2" activeTab="6"/>
  </bookViews>
  <sheets>
    <sheet name="746.410" sheetId="4" state="hidden" r:id="rId1"/>
    <sheet name="17.962.700" sheetId="5" state="hidden" r:id="rId2"/>
    <sheet name="991.900" sheetId="7" r:id="rId3"/>
    <sheet name="1.888.671" sheetId="8" r:id="rId4"/>
    <sheet name="1.842.870" sheetId="9" r:id="rId5"/>
    <sheet name="17.208.702" sheetId="10" r:id="rId6"/>
    <sheet name="9.338.500" sheetId="11" r:id="rId7"/>
    <sheet name="771.658" sheetId="12" r:id="rId8"/>
  </sheets>
  <calcPr calcId="144525"/>
</workbook>
</file>

<file path=xl/calcChain.xml><?xml version="1.0" encoding="utf-8"?>
<calcChain xmlns="http://schemas.openxmlformats.org/spreadsheetml/2006/main">
  <c r="F83" i="10" l="1"/>
  <c r="F44" i="12" l="1"/>
  <c r="F74" i="12"/>
  <c r="F59" i="12"/>
  <c r="F28" i="12" l="1"/>
  <c r="F29" i="12" s="1"/>
  <c r="F75" i="12"/>
  <c r="F60" i="12"/>
  <c r="F13" i="12"/>
  <c r="F14" i="12" s="1"/>
  <c r="F45" i="12" l="1"/>
  <c r="F77" i="12" s="1"/>
  <c r="F68" i="11"/>
  <c r="F69" i="11" s="1"/>
  <c r="F20" i="11" l="1"/>
  <c r="F19" i="11"/>
  <c r="F18" i="11"/>
  <c r="F17" i="11"/>
  <c r="F16" i="11"/>
  <c r="F15" i="11"/>
  <c r="F22" i="11" s="1"/>
  <c r="F14" i="11"/>
  <c r="F52" i="11" l="1"/>
  <c r="F83" i="11"/>
  <c r="F84" i="11" s="1"/>
  <c r="F37" i="11"/>
  <c r="F53" i="11" l="1"/>
  <c r="F38" i="11"/>
  <c r="F79" i="10"/>
  <c r="F80" i="10" s="1"/>
  <c r="F64" i="10"/>
  <c r="F47" i="10"/>
  <c r="F48" i="10" s="1"/>
  <c r="F31" i="10"/>
  <c r="F30" i="10"/>
  <c r="F15" i="10"/>
  <c r="F16" i="10" s="1"/>
  <c r="F86" i="11" l="1"/>
  <c r="F32" i="10"/>
  <c r="F83" i="9"/>
  <c r="F83" i="8"/>
  <c r="F84" i="7"/>
  <c r="F31" i="9" l="1"/>
  <c r="F30" i="9"/>
  <c r="F32" i="9" l="1"/>
  <c r="F79" i="9"/>
  <c r="F80" i="9" s="1"/>
  <c r="F63" i="9"/>
  <c r="F64" i="9" s="1"/>
  <c r="F47" i="9"/>
  <c r="F48" i="9" s="1"/>
  <c r="F15" i="9"/>
  <c r="F16" i="9" s="1"/>
  <c r="F32" i="8" l="1"/>
  <c r="F31" i="8"/>
  <c r="F30" i="8"/>
  <c r="F79" i="8" l="1"/>
  <c r="F80" i="8" s="1"/>
  <c r="F63" i="8"/>
  <c r="F64" i="8" s="1"/>
  <c r="F47" i="8"/>
  <c r="F48" i="8" s="1"/>
  <c r="F15" i="8"/>
  <c r="F16" i="8" s="1"/>
  <c r="F80" i="7"/>
  <c r="F81" i="7" s="1"/>
  <c r="F64" i="7"/>
  <c r="F65" i="7" s="1"/>
  <c r="F48" i="7"/>
  <c r="F49" i="7" s="1"/>
  <c r="F32" i="7"/>
  <c r="F33" i="7" s="1"/>
  <c r="F16" i="7" l="1"/>
  <c r="F17" i="7" s="1"/>
  <c r="F52" i="5"/>
  <c r="F51" i="5"/>
  <c r="F50" i="5"/>
  <c r="F49" i="5"/>
  <c r="F48" i="5"/>
  <c r="F54" i="5"/>
  <c r="F87" i="5"/>
  <c r="F75" i="5"/>
  <c r="F74" i="5"/>
  <c r="F72" i="5"/>
  <c r="F71" i="5"/>
  <c r="F79" i="5"/>
  <c r="F78" i="5"/>
  <c r="F85" i="5"/>
  <c r="F84" i="5"/>
  <c r="F83" i="5"/>
  <c r="F82" i="5"/>
  <c r="F81" i="5"/>
  <c r="F80" i="5"/>
  <c r="F77" i="5"/>
  <c r="F76" i="5"/>
  <c r="F73" i="5"/>
  <c r="F70" i="5"/>
  <c r="F69" i="5"/>
  <c r="F90" i="5"/>
  <c r="F33" i="5"/>
  <c r="F16" i="5"/>
  <c r="F15" i="5"/>
  <c r="F17" i="5"/>
  <c r="F17" i="4"/>
  <c r="F16" i="4"/>
  <c r="F32" i="4"/>
  <c r="F33" i="4"/>
  <c r="F48" i="4"/>
  <c r="F49" i="4"/>
  <c r="F53" i="4"/>
</calcChain>
</file>

<file path=xl/sharedStrings.xml><?xml version="1.0" encoding="utf-8"?>
<sst xmlns="http://schemas.openxmlformats.org/spreadsheetml/2006/main" count="829" uniqueCount="184">
  <si>
    <t>RUT</t>
  </si>
  <si>
    <t>RAZON SOCIAL</t>
  </si>
  <si>
    <t xml:space="preserve">REBAJAR DE GUÍA EN SISTEMA Nº </t>
  </si>
  <si>
    <t>MENCIONAR GUÍA MANUAL Nº</t>
  </si>
  <si>
    <t>ORDEN DE COMPRA</t>
  </si>
  <si>
    <t>BODEGA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</si>
  <si>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</si>
  <si>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</si>
  <si>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</si>
  <si>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</si>
  <si>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</si>
  <si>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</si>
  <si>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</si>
  <si>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</si>
  <si>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</si>
  <si>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1</t>
  </si>
  <si>
    <t>TOTAL:</t>
  </si>
  <si>
    <t>96.898.980-4</t>
  </si>
  <si>
    <t>Clínica Vespucio</t>
  </si>
  <si>
    <t>Facturación 2</t>
  </si>
  <si>
    <t>Presupuesto Técnico Nº7064</t>
  </si>
  <si>
    <t xml:space="preserve">Mantencion Completa </t>
  </si>
  <si>
    <t xml:space="preserve"> </t>
  </si>
  <si>
    <t>DESPACHADO</t>
  </si>
  <si>
    <t xml:space="preserve">Hospital Parroquial San Bernardo </t>
  </si>
  <si>
    <t>Facturación 6</t>
  </si>
  <si>
    <t>Facturación 7</t>
  </si>
  <si>
    <t>82.031.800-5</t>
  </si>
  <si>
    <t>Mant. Correctiva cama hillrom central</t>
  </si>
  <si>
    <t xml:space="preserve">Clinica Vespucio </t>
  </si>
  <si>
    <t>.</t>
  </si>
  <si>
    <t>Facturación 8</t>
  </si>
  <si>
    <t>78.040.520-1</t>
  </si>
  <si>
    <t>Clinica Avansalud</t>
  </si>
  <si>
    <t>Programacion Llamado Enfermera</t>
  </si>
  <si>
    <t>Reparacion Cama hill rom serie 1104-34A07-A</t>
  </si>
  <si>
    <t>Kit de baterias para equipo GL 5</t>
  </si>
  <si>
    <t>Mantencion Completa</t>
  </si>
  <si>
    <t>Facturación 9</t>
  </si>
  <si>
    <t>FACT. 110918</t>
  </si>
  <si>
    <t>FACT. 110322</t>
  </si>
  <si>
    <t>FACT. 973</t>
  </si>
  <si>
    <t>Facturación 10</t>
  </si>
  <si>
    <t xml:space="preserve">Clínica Tabancura </t>
  </si>
  <si>
    <t xml:space="preserve">Reparacion de lampara </t>
  </si>
  <si>
    <t>Facturación 11</t>
  </si>
  <si>
    <t>78.053.560-1</t>
  </si>
  <si>
    <t>61.606.200-K</t>
  </si>
  <si>
    <t>Servicio de Salud Antofagasta</t>
  </si>
  <si>
    <t>769-828-SE14</t>
  </si>
  <si>
    <t>GL5</t>
  </si>
  <si>
    <t xml:space="preserve">HAMACA </t>
  </si>
  <si>
    <t>HAMACA caja de 10 unid</t>
  </si>
  <si>
    <t>HANGER</t>
  </si>
  <si>
    <t xml:space="preserve">SOPORTE HAMACA DE CUELLO </t>
  </si>
  <si>
    <t>Fact Nº 236227</t>
  </si>
  <si>
    <t>Fact Nº Refacturar</t>
  </si>
  <si>
    <t>POR DESPACHAR</t>
  </si>
  <si>
    <t xml:space="preserve">Gobierno Regional de Tarapacá </t>
  </si>
  <si>
    <t>72.223.100-7</t>
  </si>
  <si>
    <t>768-399-SE14</t>
  </si>
  <si>
    <t>HAMACA</t>
  </si>
  <si>
    <t>BALANZA</t>
  </si>
  <si>
    <t>SOPORTE HAMACA DE CUELLO</t>
  </si>
  <si>
    <t>ADAPTADOR</t>
  </si>
  <si>
    <t>GH3</t>
  </si>
  <si>
    <t xml:space="preserve">HANGER ADULTO </t>
  </si>
  <si>
    <t>HANGER NIÑO</t>
  </si>
  <si>
    <t>TAPAS</t>
  </si>
  <si>
    <t>SWING KIT</t>
  </si>
  <si>
    <t>HAMACA ESTÁNDAR</t>
  </si>
  <si>
    <t>Facturación 12</t>
  </si>
  <si>
    <t>?</t>
  </si>
  <si>
    <t>Facturación 3</t>
  </si>
  <si>
    <t>Facturación 5</t>
  </si>
  <si>
    <t>Facturación 4</t>
  </si>
  <si>
    <t>TOTAL :</t>
  </si>
  <si>
    <t>92.051.000-0</t>
  </si>
  <si>
    <t>Instituto de Diagnostico S.A</t>
  </si>
  <si>
    <t>Lampara Responder 40000</t>
  </si>
  <si>
    <t>CLV144</t>
  </si>
  <si>
    <t>LAMPARA RESPONDER 4000</t>
  </si>
  <si>
    <t>CCDIN</t>
  </si>
  <si>
    <t>PERAS DE LLAMADO</t>
  </si>
  <si>
    <t>81.374.800-2</t>
  </si>
  <si>
    <t>Comunidad religiosa Hermanas de la Providencia</t>
  </si>
  <si>
    <t xml:space="preserve">Mantencion </t>
  </si>
  <si>
    <t>Mano de Obra</t>
  </si>
  <si>
    <t>61.607.901-8</t>
  </si>
  <si>
    <t>Hospital Regional Dr. Lautaro Navarro Avaria</t>
  </si>
  <si>
    <t>Standard LCD Console (comes with a Receptacle)</t>
  </si>
  <si>
    <t>R4K4020</t>
  </si>
  <si>
    <t>Visita Tecnica Llamado Enfermera</t>
  </si>
  <si>
    <t>Peras de llamado</t>
  </si>
  <si>
    <t>Facturación 13</t>
  </si>
  <si>
    <t>Facturación 14</t>
  </si>
  <si>
    <t>Facturación 15</t>
  </si>
  <si>
    <t>Mantencion Cama Hill Rom</t>
  </si>
  <si>
    <t>Nº Serie 75A00003ST</t>
  </si>
  <si>
    <t>Fact. Nº 4064</t>
  </si>
  <si>
    <t>Fact. 4059</t>
  </si>
  <si>
    <t>Fact. Nº 4065</t>
  </si>
  <si>
    <t>Fact. Nº 4060</t>
  </si>
  <si>
    <t>Fact. Nº 4061</t>
  </si>
  <si>
    <t>Fact. 4062</t>
  </si>
  <si>
    <t>Fact. Nº 4083</t>
  </si>
  <si>
    <t>Fact. Nº 4063</t>
  </si>
  <si>
    <t>Fact. Nº 4082</t>
  </si>
  <si>
    <t>Fact. Nº 4071</t>
  </si>
  <si>
    <t xml:space="preserve">Mano de Obra </t>
  </si>
  <si>
    <t>Mantencion</t>
  </si>
  <si>
    <t>99.515.660-7</t>
  </si>
  <si>
    <t>Clínica las Lilas</t>
  </si>
  <si>
    <t>Mantencion Corresctiva</t>
  </si>
  <si>
    <t>Mantencion Correctiva</t>
  </si>
  <si>
    <t>Facturación 16</t>
  </si>
  <si>
    <t>Facturación 17</t>
  </si>
  <si>
    <t>Facturación 18</t>
  </si>
  <si>
    <t>Facturación 19</t>
  </si>
  <si>
    <t>Facturación 20</t>
  </si>
  <si>
    <t>90.753.000-0</t>
  </si>
  <si>
    <t>Clincia Santa María</t>
  </si>
  <si>
    <t>Traslado de equipo</t>
  </si>
  <si>
    <t xml:space="preserve">TOTAL: </t>
  </si>
  <si>
    <t>Fact. 4556</t>
  </si>
  <si>
    <t>Fact. 4554</t>
  </si>
  <si>
    <t>Fact. 4555</t>
  </si>
  <si>
    <t>Fact. 4631</t>
  </si>
  <si>
    <t>96.885.950-1</t>
  </si>
  <si>
    <t>Clínica Ciudad del Mar</t>
  </si>
  <si>
    <t>1024/15</t>
  </si>
  <si>
    <t>6023/S</t>
  </si>
  <si>
    <t>Ampolletas Sprim</t>
  </si>
  <si>
    <t>por enviar</t>
  </si>
  <si>
    <t>Clínica Santa María</t>
  </si>
  <si>
    <t>Fact. 4559</t>
  </si>
  <si>
    <t>10022-11</t>
  </si>
  <si>
    <t>Mesa Instrumental Modelo M10022-11</t>
  </si>
  <si>
    <t>96.921.660-4</t>
  </si>
  <si>
    <t>Clínica los Coihues</t>
  </si>
  <si>
    <t xml:space="preserve">Cama Electrica Paramount </t>
  </si>
  <si>
    <t>Nº Serie 900102900015</t>
  </si>
  <si>
    <t>Facturación 21</t>
  </si>
  <si>
    <t>Facturación 22</t>
  </si>
  <si>
    <t>Facturación 23</t>
  </si>
  <si>
    <t>Facturación 24</t>
  </si>
  <si>
    <t>61.980.320-5</t>
  </si>
  <si>
    <t>Hospital Clínico Metropolitano El Carmen Doctor Luis Valentin Ferrada</t>
  </si>
  <si>
    <t>782174-2001-SE14</t>
  </si>
  <si>
    <t xml:space="preserve">Clínica los Coihues </t>
  </si>
  <si>
    <t>Bomba de Aspiracion Modulo Askir</t>
  </si>
  <si>
    <t>Catre Clinico con Baranda</t>
  </si>
  <si>
    <t>Elevador Movil GL5</t>
  </si>
  <si>
    <t>Plataforma lev paciente (GULDMAN)</t>
  </si>
  <si>
    <t xml:space="preserve">Disposable High </t>
  </si>
  <si>
    <t>Disp Ho. Sling Hamaca (GULMAN) Kit 10</t>
  </si>
  <si>
    <t>Hamaca Estándar (GULDMAN)</t>
  </si>
  <si>
    <t>Swing Kit (GULDMAN)</t>
  </si>
  <si>
    <t>Hamaca Basic Sling (GULDMAN)</t>
  </si>
  <si>
    <t>PA6425OC</t>
  </si>
  <si>
    <t>Fact. 5061</t>
  </si>
  <si>
    <t>Fact. 5070</t>
  </si>
  <si>
    <t>Fact. 5060</t>
  </si>
  <si>
    <t>Fact. 5064 y 5065</t>
  </si>
  <si>
    <t>Fact. 5062</t>
  </si>
  <si>
    <t>Fact. 5063</t>
  </si>
  <si>
    <t>Clínica los Coihues S.PA</t>
  </si>
  <si>
    <t>Reparaciones Varias</t>
  </si>
  <si>
    <t>Facturación 25</t>
  </si>
  <si>
    <t>Facturación 26</t>
  </si>
  <si>
    <t>Facturación 27</t>
  </si>
  <si>
    <t>Facturación 28</t>
  </si>
  <si>
    <t>Facturación 29</t>
  </si>
  <si>
    <t>Facturación 30</t>
  </si>
  <si>
    <t>61.608.002-4</t>
  </si>
  <si>
    <t>Hospital San José</t>
  </si>
  <si>
    <t>CONTRATO DE MANTENCION</t>
  </si>
  <si>
    <t>99.567.970-1</t>
  </si>
  <si>
    <t xml:space="preserve">CONTRATO POR MANTENCION </t>
  </si>
  <si>
    <t>76.515.070-1</t>
  </si>
  <si>
    <t>Clínica Chillan</t>
  </si>
  <si>
    <t>CONTRATO POR MANTENCION</t>
  </si>
  <si>
    <t>4 UF AL DÍA 30/01/2015 (24.560,33)</t>
  </si>
  <si>
    <t>Fact. 5073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</si>
</sst>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;[Red]\-&quot;$&quot;\ #,##0"/>
    <numFmt numFmtId="165" formatCode="&quot;$&quot;\ #,##0"/>
    <numFmt numFmtId="166" formatCode="_(&quot;Ch$&quot;* #,##0.00_);_(&quot;Ch$&quot;* \(#,##0.00\);_(&quot;Ch$&quot;* &quot;-&quot;??_);_(@_)"/>
    <numFmt numFmtId="167" formatCode="\$\ 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5" tint="0.59999389629810485"/>
      <name val="Book Antiqua"/>
      <family val="1"/>
    </font>
    <font>
      <sz val="8"/>
      <color rgb="FFFF0000"/>
      <name val="Book Antiqua"/>
      <family val="1"/>
    </font>
    <font>
      <b/>
      <sz val="8"/>
      <color theme="5" tint="0.59999389629810485"/>
      <name val="Book Antiqua"/>
      <family val="1"/>
    </font>
    <font>
      <b/>
      <sz val="8"/>
      <name val="Book Antiqua"/>
      <family val="1"/>
    </font>
    <font>
      <sz val="8"/>
      <color indexed="8"/>
      <name val="Book Antiqua"/>
      <family val="1"/>
    </font>
    <font>
      <sz val="8"/>
      <name val="Book Antiqua"/>
      <family val="1"/>
    </font>
    <font>
      <sz val="8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12"/>
      <color theme="1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b/>
      <sz val="8"/>
      <color rgb="FFFF0000"/>
      <name val="Arial Black"/>
      <family val="2"/>
    </font>
    <font>
      <sz val="10"/>
      <color rgb="FFFF0000"/>
      <name val="Book Antiqua"/>
      <family val="1"/>
    </font>
    <font>
      <sz val="11"/>
      <color rgb="FFFF0000"/>
      <name val="Book Antiqua"/>
      <family val="1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1" fillId="0" borderId="0"/>
    <xf numFmtId="0" fontId="13" fillId="0" borderId="0"/>
    <xf numFmtId="166" fontId="11" fillId="0" borderId="0" applyFont="0" applyFill="0" applyBorder="0" applyAlignment="0" applyProtection="0"/>
    <xf numFmtId="0" fontId="1" fillId="0" borderId="0"/>
    <xf numFmtId="0" fontId="14" fillId="0" borderId="0"/>
    <xf numFmtId="0" fontId="11" fillId="0" borderId="0"/>
  </cellStyleXfs>
  <cellXfs count="150"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12" xfId="0" applyFont="1" applyFill="1" applyBorder="1"/>
    <xf numFmtId="164" fontId="12" fillId="5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/>
    </xf>
    <xf numFmtId="165" fontId="8" fillId="4" borderId="16" xfId="0" applyNumberFormat="1" applyFont="1" applyFill="1" applyBorder="1" applyAlignment="1">
      <alignment horizontal="right"/>
    </xf>
    <xf numFmtId="164" fontId="8" fillId="4" borderId="4" xfId="0" applyNumberFormat="1" applyFont="1" applyFill="1" applyBorder="1"/>
    <xf numFmtId="164" fontId="8" fillId="4" borderId="6" xfId="0" applyNumberFormat="1" applyFont="1" applyFill="1" applyBorder="1"/>
    <xf numFmtId="0" fontId="8" fillId="4" borderId="1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left"/>
    </xf>
    <xf numFmtId="0" fontId="8" fillId="4" borderId="14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65" fontId="8" fillId="4" borderId="13" xfId="0" applyNumberFormat="1" applyFont="1" applyFill="1" applyBorder="1" applyAlignment="1">
      <alignment horizontal="right"/>
    </xf>
    <xf numFmtId="14" fontId="15" fillId="3" borderId="0" xfId="0" applyNumberFormat="1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164" fontId="8" fillId="4" borderId="19" xfId="0" applyNumberFormat="1" applyFont="1" applyFill="1" applyBorder="1"/>
    <xf numFmtId="14" fontId="16" fillId="3" borderId="0" xfId="0" applyNumberFormat="1" applyFont="1" applyFill="1" applyAlignment="1">
      <alignment horizontal="center"/>
    </xf>
    <xf numFmtId="0" fontId="8" fillId="4" borderId="2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/>
    </xf>
    <xf numFmtId="165" fontId="8" fillId="4" borderId="20" xfId="0" applyNumberFormat="1" applyFont="1" applyFill="1" applyBorder="1" applyAlignment="1">
      <alignment horizontal="right"/>
    </xf>
    <xf numFmtId="164" fontId="8" fillId="4" borderId="9" xfId="0" applyNumberFormat="1" applyFont="1" applyFill="1" applyBorder="1"/>
    <xf numFmtId="14" fontId="9" fillId="6" borderId="0" xfId="0" applyNumberFormat="1" applyFont="1" applyFill="1" applyAlignment="1">
      <alignment horizontal="center"/>
    </xf>
    <xf numFmtId="0" fontId="10" fillId="5" borderId="0" xfId="0" applyFont="1" applyFill="1"/>
    <xf numFmtId="164" fontId="10" fillId="5" borderId="0" xfId="0" applyNumberFormat="1" applyFont="1" applyFill="1"/>
    <xf numFmtId="14" fontId="17" fillId="3" borderId="0" xfId="0" applyNumberFormat="1" applyFont="1" applyFill="1" applyAlignment="1">
      <alignment horizontal="center"/>
    </xf>
    <xf numFmtId="14" fontId="6" fillId="6" borderId="0" xfId="0" applyNumberFormat="1" applyFont="1" applyFill="1" applyAlignment="1">
      <alignment horizontal="center"/>
    </xf>
    <xf numFmtId="14" fontId="18" fillId="6" borderId="0" xfId="0" applyNumberFormat="1" applyFont="1" applyFill="1" applyAlignment="1">
      <alignment horizontal="center"/>
    </xf>
    <xf numFmtId="14" fontId="8" fillId="3" borderId="0" xfId="0" applyNumberFormat="1" applyFont="1" applyFill="1" applyAlignment="1">
      <alignment horizontal="center"/>
    </xf>
    <xf numFmtId="167" fontId="8" fillId="4" borderId="13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0" xfId="0" applyFont="1" applyFill="1"/>
    <xf numFmtId="14" fontId="3" fillId="3" borderId="7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6" fillId="5" borderId="8" xfId="0" applyFont="1" applyFill="1" applyBorder="1" applyAlignment="1">
      <alignment horizontal="right"/>
    </xf>
    <xf numFmtId="0" fontId="8" fillId="5" borderId="9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164" fontId="6" fillId="4" borderId="13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14" fontId="15" fillId="3" borderId="0" xfId="0" applyNumberFormat="1" applyFont="1" applyFill="1" applyAlignment="1">
      <alignment horizontal="center"/>
    </xf>
    <xf numFmtId="0" fontId="3" fillId="3" borderId="0" xfId="0" applyFont="1" applyFill="1" applyBorder="1"/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14" fontId="17" fillId="3" borderId="0" xfId="0" applyNumberFormat="1" applyFont="1" applyFill="1" applyAlignment="1">
      <alignment horizontal="center"/>
    </xf>
    <xf numFmtId="3" fontId="8" fillId="4" borderId="13" xfId="0" applyNumberFormat="1" applyFont="1" applyFill="1" applyBorder="1" applyAlignment="1">
      <alignment horizontal="right"/>
    </xf>
    <xf numFmtId="164" fontId="8" fillId="4" borderId="18" xfId="0" applyNumberFormat="1" applyFont="1" applyFill="1" applyBorder="1"/>
    <xf numFmtId="0" fontId="10" fillId="5" borderId="0" xfId="0" applyFont="1" applyFill="1" applyAlignment="1">
      <alignment horizontal="center"/>
    </xf>
    <xf numFmtId="49" fontId="9" fillId="6" borderId="0" xfId="0" applyNumberFormat="1" applyFont="1" applyFill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14" fontId="17" fillId="3" borderId="0" xfId="0" applyNumberFormat="1" applyFont="1" applyFill="1" applyAlignment="1">
      <alignment horizontal="center"/>
    </xf>
    <xf numFmtId="164" fontId="8" fillId="4" borderId="18" xfId="0" applyNumberFormat="1" applyFont="1" applyFill="1" applyBorder="1"/>
    <xf numFmtId="167" fontId="10" fillId="5" borderId="0" xfId="0" applyNumberFormat="1" applyFont="1" applyFill="1"/>
    <xf numFmtId="0" fontId="8" fillId="5" borderId="9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 wrapText="1"/>
    </xf>
    <xf numFmtId="0" fontId="8" fillId="4" borderId="18" xfId="0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right"/>
    </xf>
    <xf numFmtId="0" fontId="6" fillId="4" borderId="22" xfId="0" applyFont="1" applyFill="1" applyBorder="1" applyAlignment="1">
      <alignment horizontal="center"/>
    </xf>
    <xf numFmtId="0" fontId="0" fillId="0" borderId="0" xfId="0" applyAlignment="1">
      <alignment wrapText="1"/>
    </xf>
    <xf numFmtId="165" fontId="8" fillId="4" borderId="18" xfId="0" applyNumberFormat="1" applyFont="1" applyFill="1" applyBorder="1" applyAlignment="1">
      <alignment horizontal="right" wrapText="1"/>
    </xf>
    <xf numFmtId="164" fontId="8" fillId="4" borderId="18" xfId="0" applyNumberFormat="1" applyFont="1" applyFill="1" applyBorder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167" fontId="6" fillId="4" borderId="13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right" wrapText="1"/>
    </xf>
    <xf numFmtId="0" fontId="3" fillId="3" borderId="7" xfId="0" applyFont="1" applyFill="1" applyBorder="1" applyAlignment="1">
      <alignment horizontal="center" wrapText="1"/>
    </xf>
    <xf numFmtId="14" fontId="15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164" fontId="6" fillId="4" borderId="13" xfId="0" applyNumberFormat="1" applyFont="1" applyFill="1" applyBorder="1" applyAlignment="1">
      <alignment horizontal="center" vertical="center"/>
    </xf>
    <xf numFmtId="167" fontId="8" fillId="4" borderId="13" xfId="0" applyNumberFormat="1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4" borderId="13" xfId="0" applyFont="1" applyFill="1" applyBorder="1"/>
    <xf numFmtId="0" fontId="6" fillId="4" borderId="1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3" fontId="8" fillId="4" borderId="13" xfId="0" applyNumberFormat="1" applyFont="1" applyFill="1" applyBorder="1" applyAlignment="1">
      <alignment horizontal="right"/>
    </xf>
    <xf numFmtId="0" fontId="6" fillId="4" borderId="22" xfId="0" applyFont="1" applyFill="1" applyBorder="1" applyAlignment="1">
      <alignment horizontal="center"/>
    </xf>
  </cellXfs>
  <cellStyles count="7">
    <cellStyle name="Moneda 2" xfId="3"/>
    <cellStyle name="Normal" xfId="0" builtinId="0"/>
    <cellStyle name="Normal 2" xfId="1"/>
    <cellStyle name="Normal 3" xfId="2"/>
    <cellStyle name="Normal 3 2" xfId="4"/>
    <cellStyle name="Normal 3 3" xfId="6"/>
    <cellStyle name="Normal 4" xfId="5"/>
  </cellStyles>
  <dxfs count="0"/>
  <tableStyles count="0" defaultTableStyle="TableStyleMedium2" defaultPivotStyle="PivotStyleMedium9"/>
  <colors>
    <mruColors>
      <color rgb="FFFFFF99"/>
      <color rgb="FFFFFF66"/>
      <color rgb="FFCCFFFF"/>
      <color rgb="FFF2FBB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3"/>
  <sheetViews>
    <sheetView topLeftCell="A37" workbookViewId="0">
      <selection activeCell="I24" sqref="I24"/>
    </sheetView>
  </sheetViews>
  <sheetFormatPr baseColWidth="10" defaultRowHeight="15" x14ac:dyDescent="0.25"/>
  <cols>
    <col min="2" max="2" width="32.140625" customWidth="1"/>
    <col min="3" max="3" width="34.5703125" customWidth="1"/>
    <col min="4" max="4" width="17" customWidth="1"/>
    <col min="5" max="5" width="13.28515625" customWidth="1"/>
    <col min="6" max="6" width="13.140625" customWidth="1"/>
  </cols>
  <sheetData>
    <row r="2" spans="2:6" ht="15.75" thickBot="1" x14ac:dyDescent="0.3"/>
    <row r="3" spans="2:6" ht="15.75" thickBot="1" x14ac:dyDescent="0.3">
      <c r="B3" s="31"/>
      <c r="C3" s="32" t="s">
        <v>25</v>
      </c>
      <c r="D3" s="1"/>
      <c r="E3" s="2"/>
      <c r="F3" s="3"/>
    </row>
    <row r="4" spans="2:6" ht="15.75" x14ac:dyDescent="0.3">
      <c r="B4" s="33" t="s">
        <v>0</v>
      </c>
      <c r="C4" s="34" t="s">
        <v>27</v>
      </c>
      <c r="D4" s="4"/>
      <c r="E4" s="42"/>
      <c r="F4" s="5"/>
    </row>
    <row r="5" spans="2:6" ht="15.75" x14ac:dyDescent="0.3">
      <c r="B5" s="35" t="s">
        <v>1</v>
      </c>
      <c r="C5" s="36" t="s">
        <v>24</v>
      </c>
      <c r="D5" s="6"/>
      <c r="E5" s="48" t="s">
        <v>23</v>
      </c>
      <c r="F5" s="7"/>
    </row>
    <row r="6" spans="2:6" ht="15.75" x14ac:dyDescent="0.3">
      <c r="B6" s="35" t="s">
        <v>2</v>
      </c>
      <c r="C6" s="37"/>
      <c r="D6" s="8"/>
      <c r="E6" s="53" t="s">
        <v>40</v>
      </c>
      <c r="F6" s="7"/>
    </row>
    <row r="7" spans="2:6" ht="15.75" x14ac:dyDescent="0.3">
      <c r="B7" s="35" t="s">
        <v>3</v>
      </c>
      <c r="C7" s="37"/>
      <c r="D7" s="4"/>
      <c r="E7" s="10"/>
      <c r="F7" s="7"/>
    </row>
    <row r="8" spans="2:6" ht="15.75" x14ac:dyDescent="0.3">
      <c r="B8" s="35" t="s">
        <v>4</v>
      </c>
      <c r="C8" s="37">
        <v>110322</v>
      </c>
      <c r="D8" s="4"/>
      <c r="E8" s="7"/>
      <c r="F8" s="7"/>
    </row>
    <row r="9" spans="2:6" ht="15.75" x14ac:dyDescent="0.3">
      <c r="B9" s="15" t="s">
        <v>5</v>
      </c>
      <c r="C9" s="16">
        <v>1</v>
      </c>
      <c r="D9" s="4"/>
      <c r="E9" s="7"/>
      <c r="F9" s="7"/>
    </row>
    <row r="10" spans="2:6" ht="15.75" x14ac:dyDescent="0.3">
      <c r="B10" s="38" t="s">
        <v>6</v>
      </c>
      <c r="C10" s="39">
        <v>7064</v>
      </c>
      <c r="D10" s="4"/>
      <c r="E10" s="11"/>
      <c r="F10" s="7"/>
    </row>
    <row r="11" spans="2:6" ht="15.75" x14ac:dyDescent="0.3">
      <c r="B11" s="38" t="s">
        <v>7</v>
      </c>
      <c r="C11" s="39"/>
      <c r="D11" s="4"/>
      <c r="E11" s="11"/>
      <c r="F11" s="7"/>
    </row>
    <row r="12" spans="2:6" ht="16.5" thickBot="1" x14ac:dyDescent="0.35">
      <c r="B12" s="38" t="s">
        <v>8</v>
      </c>
      <c r="C12" s="39"/>
      <c r="D12" s="4"/>
      <c r="E12" s="11"/>
      <c r="F12" s="12"/>
    </row>
    <row r="13" spans="2:6" ht="15.75" thickBot="1" x14ac:dyDescent="0.3">
      <c r="B13" s="17" t="s">
        <v>9</v>
      </c>
      <c r="C13" s="17" t="s">
        <v>10</v>
      </c>
      <c r="D13" s="17" t="s">
        <v>11</v>
      </c>
      <c r="E13" s="18" t="s">
        <v>12</v>
      </c>
      <c r="F13" s="17" t="s">
        <v>13</v>
      </c>
    </row>
    <row r="14" spans="2:6" ht="15.75" x14ac:dyDescent="0.3">
      <c r="B14" s="20"/>
      <c r="C14" s="21" t="s">
        <v>20</v>
      </c>
      <c r="D14" s="22"/>
      <c r="E14" s="23"/>
      <c r="F14" s="24"/>
    </row>
    <row r="15" spans="2:6" ht="15.75" x14ac:dyDescent="0.3">
      <c r="B15" s="43"/>
      <c r="C15" s="44" t="s">
        <v>35</v>
      </c>
      <c r="D15" s="45"/>
      <c r="E15" s="46"/>
      <c r="F15" s="47"/>
    </row>
    <row r="16" spans="2:6" ht="16.5" customHeight="1" x14ac:dyDescent="0.3">
      <c r="B16" s="43">
        <v>3200000000</v>
      </c>
      <c r="C16" s="44" t="s">
        <v>21</v>
      </c>
      <c r="D16" s="45">
        <v>1</v>
      </c>
      <c r="E16" s="46">
        <v>339940</v>
      </c>
      <c r="F16" s="47">
        <f>E16</f>
        <v>339940</v>
      </c>
    </row>
    <row r="17" spans="2:6" ht="14.25" customHeight="1" thickBot="1" x14ac:dyDescent="0.35">
      <c r="B17" s="29"/>
      <c r="C17" s="28"/>
      <c r="D17" s="26"/>
      <c r="E17" s="27" t="s">
        <v>14</v>
      </c>
      <c r="F17" s="30">
        <f>F16</f>
        <v>339940</v>
      </c>
    </row>
    <row r="18" spans="2:6" ht="13.5" customHeight="1" x14ac:dyDescent="0.25"/>
    <row r="19" spans="2:6" ht="15.75" thickBot="1" x14ac:dyDescent="0.3"/>
    <row r="20" spans="2:6" ht="15.75" thickBot="1" x14ac:dyDescent="0.3">
      <c r="B20" s="31"/>
      <c r="C20" s="32" t="s">
        <v>26</v>
      </c>
      <c r="D20" s="1"/>
      <c r="E20" s="2"/>
      <c r="F20" s="3"/>
    </row>
    <row r="21" spans="2:6" ht="15.75" x14ac:dyDescent="0.3">
      <c r="B21" s="33" t="s">
        <v>0</v>
      </c>
      <c r="C21" s="34" t="s">
        <v>17</v>
      </c>
      <c r="D21" s="4"/>
      <c r="E21" s="42"/>
      <c r="F21" s="5"/>
    </row>
    <row r="22" spans="2:6" ht="15.75" x14ac:dyDescent="0.3">
      <c r="B22" s="35" t="s">
        <v>1</v>
      </c>
      <c r="C22" s="36" t="s">
        <v>29</v>
      </c>
      <c r="D22" s="6"/>
      <c r="E22" s="48" t="s">
        <v>23</v>
      </c>
      <c r="F22" s="7"/>
    </row>
    <row r="23" spans="2:6" ht="15.75" x14ac:dyDescent="0.3">
      <c r="B23" s="35" t="s">
        <v>2</v>
      </c>
      <c r="C23" s="37" t="s">
        <v>30</v>
      </c>
      <c r="D23" s="8"/>
      <c r="E23" s="53" t="s">
        <v>39</v>
      </c>
      <c r="F23" s="7"/>
    </row>
    <row r="24" spans="2:6" ht="15.75" x14ac:dyDescent="0.3">
      <c r="B24" s="35" t="s">
        <v>3</v>
      </c>
      <c r="C24" s="37"/>
      <c r="D24" s="4"/>
      <c r="E24" s="10"/>
      <c r="F24" s="7"/>
    </row>
    <row r="25" spans="2:6" ht="15.75" x14ac:dyDescent="0.3">
      <c r="B25" s="35" t="s">
        <v>4</v>
      </c>
      <c r="C25" s="37">
        <v>110918</v>
      </c>
      <c r="D25" s="4"/>
      <c r="E25" s="7"/>
      <c r="F25" s="7"/>
    </row>
    <row r="26" spans="2:6" ht="15.75" x14ac:dyDescent="0.3">
      <c r="B26" s="15" t="s">
        <v>5</v>
      </c>
      <c r="C26" s="16">
        <v>1</v>
      </c>
      <c r="D26" s="4"/>
      <c r="E26" s="7"/>
      <c r="F26" s="7"/>
    </row>
    <row r="27" spans="2:6" ht="15.75" x14ac:dyDescent="0.3">
      <c r="B27" s="38" t="s">
        <v>6</v>
      </c>
      <c r="C27" s="39"/>
      <c r="D27" s="4"/>
      <c r="E27" s="11"/>
      <c r="F27" s="7"/>
    </row>
    <row r="28" spans="2:6" ht="15.75" x14ac:dyDescent="0.3">
      <c r="B28" s="38" t="s">
        <v>7</v>
      </c>
      <c r="C28" s="39"/>
      <c r="D28" s="4"/>
      <c r="E28" s="11"/>
      <c r="F28" s="7"/>
    </row>
    <row r="29" spans="2:6" ht="16.5" thickBot="1" x14ac:dyDescent="0.35">
      <c r="B29" s="38" t="s">
        <v>8</v>
      </c>
      <c r="C29" s="39"/>
      <c r="D29" s="4"/>
      <c r="E29" s="11"/>
      <c r="F29" s="12"/>
    </row>
    <row r="30" spans="2:6" ht="15.75" thickBot="1" x14ac:dyDescent="0.3">
      <c r="B30" s="17" t="s">
        <v>9</v>
      </c>
      <c r="C30" s="17" t="s">
        <v>10</v>
      </c>
      <c r="D30" s="17" t="s">
        <v>11</v>
      </c>
      <c r="E30" s="18" t="s">
        <v>12</v>
      </c>
      <c r="F30" s="17" t="s">
        <v>13</v>
      </c>
    </row>
    <row r="31" spans="2:6" ht="15.75" x14ac:dyDescent="0.3">
      <c r="B31" s="20"/>
      <c r="C31" s="21"/>
      <c r="D31" s="22"/>
      <c r="E31" s="23"/>
      <c r="F31" s="24"/>
    </row>
    <row r="32" spans="2:6" ht="15.75" x14ac:dyDescent="0.3">
      <c r="B32" s="43">
        <v>3200000000</v>
      </c>
      <c r="C32" s="19" t="s">
        <v>28</v>
      </c>
      <c r="D32" s="40">
        <v>1</v>
      </c>
      <c r="E32" s="41">
        <v>156470</v>
      </c>
      <c r="F32" s="25">
        <f>+D32*E32</f>
        <v>156470</v>
      </c>
    </row>
    <row r="33" spans="2:6" ht="16.5" thickBot="1" x14ac:dyDescent="0.35">
      <c r="B33" s="43"/>
      <c r="C33" s="28"/>
      <c r="D33" s="26"/>
      <c r="E33" s="27" t="s">
        <v>14</v>
      </c>
      <c r="F33" s="30">
        <f>SUM(F31:F32)</f>
        <v>156470</v>
      </c>
    </row>
    <row r="35" spans="2:6" ht="15.75" thickBot="1" x14ac:dyDescent="0.3"/>
    <row r="36" spans="2:6" ht="15.75" thickBot="1" x14ac:dyDescent="0.3">
      <c r="B36" s="31"/>
      <c r="C36" s="32" t="s">
        <v>31</v>
      </c>
      <c r="D36" s="1"/>
      <c r="E36" s="2"/>
      <c r="F36" s="3"/>
    </row>
    <row r="37" spans="2:6" ht="15.75" x14ac:dyDescent="0.3">
      <c r="B37" s="33" t="s">
        <v>0</v>
      </c>
      <c r="C37" s="34" t="s">
        <v>32</v>
      </c>
      <c r="D37" s="4"/>
      <c r="E37" s="42"/>
      <c r="F37" s="5"/>
    </row>
    <row r="38" spans="2:6" ht="15.75" x14ac:dyDescent="0.3">
      <c r="B38" s="35" t="s">
        <v>1</v>
      </c>
      <c r="C38" s="36" t="s">
        <v>33</v>
      </c>
      <c r="D38" s="6"/>
      <c r="E38" s="48" t="s">
        <v>23</v>
      </c>
      <c r="F38" s="7"/>
    </row>
    <row r="39" spans="2:6" ht="15.75" x14ac:dyDescent="0.3">
      <c r="B39" s="35" t="s">
        <v>2</v>
      </c>
      <c r="C39" s="37" t="s">
        <v>30</v>
      </c>
      <c r="D39" s="8"/>
      <c r="E39" s="53" t="s">
        <v>41</v>
      </c>
      <c r="F39" s="7"/>
    </row>
    <row r="40" spans="2:6" ht="15.75" x14ac:dyDescent="0.3">
      <c r="B40" s="35" t="s">
        <v>3</v>
      </c>
      <c r="C40" s="37"/>
      <c r="D40" s="4"/>
      <c r="E40" s="10"/>
      <c r="F40" s="7"/>
    </row>
    <row r="41" spans="2:6" ht="15.75" x14ac:dyDescent="0.3">
      <c r="B41" s="35" t="s">
        <v>4</v>
      </c>
      <c r="C41" s="37">
        <v>973</v>
      </c>
      <c r="D41" s="4"/>
      <c r="E41" s="7"/>
      <c r="F41" s="7"/>
    </row>
    <row r="42" spans="2:6" ht="15.75" x14ac:dyDescent="0.3">
      <c r="B42" s="15" t="s">
        <v>5</v>
      </c>
      <c r="C42" s="16">
        <v>1</v>
      </c>
      <c r="D42" s="4"/>
      <c r="E42" s="7"/>
      <c r="F42" s="7"/>
    </row>
    <row r="43" spans="2:6" ht="15.75" x14ac:dyDescent="0.3">
      <c r="B43" s="38" t="s">
        <v>6</v>
      </c>
      <c r="C43" s="39"/>
      <c r="D43" s="4"/>
      <c r="E43" s="11"/>
      <c r="F43" s="7"/>
    </row>
    <row r="44" spans="2:6" ht="15.75" x14ac:dyDescent="0.3">
      <c r="B44" s="38" t="s">
        <v>7</v>
      </c>
      <c r="C44" s="39"/>
      <c r="D44" s="4"/>
      <c r="E44" s="11"/>
      <c r="F44" s="7"/>
    </row>
    <row r="45" spans="2:6" ht="16.5" thickBot="1" x14ac:dyDescent="0.35">
      <c r="B45" s="38" t="s">
        <v>8</v>
      </c>
      <c r="C45" s="39"/>
      <c r="D45" s="4"/>
      <c r="E45" s="11"/>
      <c r="F45" s="12"/>
    </row>
    <row r="46" spans="2:6" ht="15.75" thickBot="1" x14ac:dyDescent="0.3">
      <c r="B46" s="17" t="s">
        <v>9</v>
      </c>
      <c r="C46" s="17" t="s">
        <v>10</v>
      </c>
      <c r="D46" s="17" t="s">
        <v>11</v>
      </c>
      <c r="E46" s="18" t="s">
        <v>12</v>
      </c>
      <c r="F46" s="17" t="s">
        <v>13</v>
      </c>
    </row>
    <row r="47" spans="2:6" ht="15.75" x14ac:dyDescent="0.3">
      <c r="B47" s="20"/>
      <c r="C47" s="21"/>
      <c r="D47" s="22"/>
      <c r="E47" s="23"/>
      <c r="F47" s="24"/>
    </row>
    <row r="48" spans="2:6" ht="15.75" x14ac:dyDescent="0.3">
      <c r="B48" s="43">
        <v>111</v>
      </c>
      <c r="C48" s="19" t="s">
        <v>34</v>
      </c>
      <c r="D48" s="40">
        <v>1</v>
      </c>
      <c r="E48" s="41">
        <v>250000</v>
      </c>
      <c r="F48" s="25">
        <f>+D48*E48</f>
        <v>250000</v>
      </c>
    </row>
    <row r="49" spans="2:6" ht="16.5" thickBot="1" x14ac:dyDescent="0.35">
      <c r="B49" s="43"/>
      <c r="C49" s="28"/>
      <c r="D49" s="26"/>
      <c r="E49" s="27" t="s">
        <v>14</v>
      </c>
      <c r="F49" s="30">
        <f>SUM(F47:F48)</f>
        <v>250000</v>
      </c>
    </row>
    <row r="53" spans="2:6" ht="15.75" x14ac:dyDescent="0.25">
      <c r="E53" s="14" t="s">
        <v>16</v>
      </c>
      <c r="F53" s="13">
        <f>F33+F17+F49</f>
        <v>746410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0"/>
  <sheetViews>
    <sheetView topLeftCell="A85" workbookViewId="0">
      <selection activeCell="H24" sqref="H24"/>
    </sheetView>
  </sheetViews>
  <sheetFormatPr baseColWidth="10" defaultRowHeight="15" x14ac:dyDescent="0.25"/>
  <cols>
    <col min="2" max="2" width="35.5703125" customWidth="1"/>
    <col min="3" max="3" width="39.140625" customWidth="1"/>
    <col min="4" max="4" width="13.7109375" customWidth="1"/>
    <col min="5" max="5" width="14.5703125" customWidth="1"/>
    <col min="6" max="6" width="15.28515625" customWidth="1"/>
  </cols>
  <sheetData>
    <row r="2" spans="2:6" ht="15.75" thickBot="1" x14ac:dyDescent="0.3"/>
    <row r="3" spans="2:6" ht="15.75" thickBot="1" x14ac:dyDescent="0.3">
      <c r="B3" s="31"/>
      <c r="C3" s="32" t="s">
        <v>38</v>
      </c>
      <c r="D3" s="1"/>
      <c r="E3" s="2"/>
      <c r="F3" s="3"/>
    </row>
    <row r="4" spans="2:6" ht="15.75" x14ac:dyDescent="0.3">
      <c r="B4" s="33" t="s">
        <v>0</v>
      </c>
      <c r="C4" s="34" t="s">
        <v>17</v>
      </c>
      <c r="D4" s="4"/>
      <c r="E4" s="42"/>
      <c r="F4" s="5"/>
    </row>
    <row r="5" spans="2:6" ht="15.75" x14ac:dyDescent="0.3">
      <c r="B5" s="35" t="s">
        <v>1</v>
      </c>
      <c r="C5" s="36" t="s">
        <v>18</v>
      </c>
      <c r="D5" s="6"/>
      <c r="E5" s="48" t="s">
        <v>23</v>
      </c>
      <c r="F5" s="7"/>
    </row>
    <row r="6" spans="2:6" ht="15.75" x14ac:dyDescent="0.3">
      <c r="B6" s="35" t="s">
        <v>2</v>
      </c>
      <c r="C6" s="37"/>
      <c r="D6" s="8"/>
      <c r="E6" s="57" t="s">
        <v>55</v>
      </c>
      <c r="F6" s="7"/>
    </row>
    <row r="7" spans="2:6" ht="15.75" x14ac:dyDescent="0.3">
      <c r="B7" s="35" t="s">
        <v>3</v>
      </c>
      <c r="C7" s="37">
        <v>126929</v>
      </c>
      <c r="D7" s="4"/>
      <c r="E7" s="10"/>
      <c r="F7" s="7"/>
    </row>
    <row r="8" spans="2:6" ht="15.75" x14ac:dyDescent="0.3">
      <c r="B8" s="35" t="s">
        <v>4</v>
      </c>
      <c r="C8" s="37">
        <v>111425</v>
      </c>
      <c r="D8" s="4"/>
      <c r="E8" s="7"/>
      <c r="F8" s="7"/>
    </row>
    <row r="9" spans="2:6" ht="15.75" x14ac:dyDescent="0.3">
      <c r="B9" s="15" t="s">
        <v>5</v>
      </c>
      <c r="C9" s="16">
        <v>1</v>
      </c>
      <c r="D9" s="4"/>
      <c r="E9" s="7"/>
      <c r="F9" s="7"/>
    </row>
    <row r="10" spans="2:6" ht="15.75" x14ac:dyDescent="0.3">
      <c r="B10" s="38" t="s">
        <v>6</v>
      </c>
      <c r="C10" s="39"/>
      <c r="D10" s="4"/>
      <c r="E10" s="11"/>
      <c r="F10" s="7"/>
    </row>
    <row r="11" spans="2:6" ht="15.75" x14ac:dyDescent="0.3">
      <c r="B11" s="38" t="s">
        <v>7</v>
      </c>
      <c r="C11" s="39"/>
      <c r="D11" s="4"/>
      <c r="E11" s="11"/>
      <c r="F11" s="7"/>
    </row>
    <row r="12" spans="2:6" ht="16.5" thickBot="1" x14ac:dyDescent="0.35">
      <c r="B12" s="38" t="s">
        <v>8</v>
      </c>
      <c r="C12" s="39"/>
      <c r="D12" s="4"/>
      <c r="E12" s="11"/>
      <c r="F12" s="12"/>
    </row>
    <row r="13" spans="2:6" ht="15.75" thickBot="1" x14ac:dyDescent="0.3">
      <c r="B13" s="17" t="s">
        <v>9</v>
      </c>
      <c r="C13" s="17" t="s">
        <v>10</v>
      </c>
      <c r="D13" s="17" t="s">
        <v>11</v>
      </c>
      <c r="E13" s="18" t="s">
        <v>12</v>
      </c>
      <c r="F13" s="17" t="s">
        <v>13</v>
      </c>
    </row>
    <row r="14" spans="2:6" ht="15.75" x14ac:dyDescent="0.3">
      <c r="B14" s="20"/>
      <c r="C14" s="21"/>
      <c r="D14" s="22"/>
      <c r="E14" s="23"/>
      <c r="F14" s="24"/>
    </row>
    <row r="15" spans="2:6" ht="16.5" customHeight="1" x14ac:dyDescent="0.3">
      <c r="B15" s="43">
        <v>554012</v>
      </c>
      <c r="C15" s="19" t="s">
        <v>36</v>
      </c>
      <c r="D15" s="40">
        <v>1</v>
      </c>
      <c r="E15" s="41">
        <v>504700</v>
      </c>
      <c r="F15" s="25">
        <f>+D15*E15</f>
        <v>504700</v>
      </c>
    </row>
    <row r="16" spans="2:6" ht="16.5" customHeight="1" x14ac:dyDescent="0.3">
      <c r="B16" s="43">
        <v>3200000000</v>
      </c>
      <c r="C16" s="49" t="s">
        <v>37</v>
      </c>
      <c r="D16" s="50">
        <v>1</v>
      </c>
      <c r="E16" s="51">
        <v>168000</v>
      </c>
      <c r="F16" s="52">
        <f>E16</f>
        <v>168000</v>
      </c>
    </row>
    <row r="17" spans="2:6" ht="16.5" thickBot="1" x14ac:dyDescent="0.35">
      <c r="B17" s="43"/>
      <c r="C17" s="28"/>
      <c r="D17" s="26"/>
      <c r="E17" s="27" t="s">
        <v>14</v>
      </c>
      <c r="F17" s="30">
        <f>F16+F15</f>
        <v>672700</v>
      </c>
    </row>
    <row r="19" spans="2:6" ht="15.75" thickBot="1" x14ac:dyDescent="0.3"/>
    <row r="20" spans="2:6" ht="15.75" thickBot="1" x14ac:dyDescent="0.3">
      <c r="B20" s="31"/>
      <c r="C20" s="32" t="s">
        <v>42</v>
      </c>
      <c r="D20" s="1"/>
      <c r="E20" s="2"/>
      <c r="F20" s="3"/>
    </row>
    <row r="21" spans="2:6" ht="16.5" x14ac:dyDescent="0.3">
      <c r="B21" s="33" t="s">
        <v>0</v>
      </c>
      <c r="C21" s="34" t="s">
        <v>46</v>
      </c>
      <c r="D21" s="4"/>
      <c r="E21" s="56"/>
      <c r="F21" s="5"/>
    </row>
    <row r="22" spans="2:6" ht="15.75" x14ac:dyDescent="0.3">
      <c r="B22" s="35" t="s">
        <v>1</v>
      </c>
      <c r="C22" s="36" t="s">
        <v>43</v>
      </c>
      <c r="D22" s="6"/>
      <c r="E22" s="58" t="s">
        <v>56</v>
      </c>
      <c r="F22" s="7"/>
    </row>
    <row r="23" spans="2:6" ht="15.75" x14ac:dyDescent="0.3">
      <c r="B23" s="35" t="s">
        <v>2</v>
      </c>
      <c r="C23" s="37"/>
      <c r="D23" s="8"/>
      <c r="E23" s="59" t="s">
        <v>72</v>
      </c>
      <c r="F23" s="7"/>
    </row>
    <row r="24" spans="2:6" ht="15.75" x14ac:dyDescent="0.3">
      <c r="B24" s="35" t="s">
        <v>3</v>
      </c>
      <c r="C24" s="37"/>
      <c r="D24" s="4"/>
      <c r="E24" s="10"/>
      <c r="F24" s="7"/>
    </row>
    <row r="25" spans="2:6" ht="15.75" x14ac:dyDescent="0.3">
      <c r="B25" s="35" t="s">
        <v>4</v>
      </c>
      <c r="C25" s="37">
        <v>82208</v>
      </c>
      <c r="D25" s="4"/>
      <c r="E25" s="7"/>
      <c r="F25" s="7"/>
    </row>
    <row r="26" spans="2:6" ht="15.75" x14ac:dyDescent="0.3">
      <c r="B26" s="15" t="s">
        <v>5</v>
      </c>
      <c r="C26" s="16">
        <v>1</v>
      </c>
      <c r="D26" s="4"/>
      <c r="E26" s="7"/>
      <c r="F26" s="7"/>
    </row>
    <row r="27" spans="2:6" ht="15.75" x14ac:dyDescent="0.3">
      <c r="B27" s="38" t="s">
        <v>6</v>
      </c>
      <c r="C27" s="39"/>
      <c r="D27" s="4"/>
      <c r="E27" s="11"/>
      <c r="F27" s="7"/>
    </row>
    <row r="28" spans="2:6" ht="15.75" x14ac:dyDescent="0.3">
      <c r="B28" s="38" t="s">
        <v>7</v>
      </c>
      <c r="C28" s="39"/>
      <c r="D28" s="4"/>
      <c r="E28" s="11"/>
      <c r="F28" s="7"/>
    </row>
    <row r="29" spans="2:6" ht="16.5" thickBot="1" x14ac:dyDescent="0.35">
      <c r="B29" s="38" t="s">
        <v>8</v>
      </c>
      <c r="C29" s="39"/>
      <c r="D29" s="4"/>
      <c r="E29" s="11"/>
      <c r="F29" s="12"/>
    </row>
    <row r="30" spans="2:6" ht="15.75" thickBot="1" x14ac:dyDescent="0.3">
      <c r="B30" s="17" t="s">
        <v>9</v>
      </c>
      <c r="C30" s="17" t="s">
        <v>10</v>
      </c>
      <c r="D30" s="17" t="s">
        <v>11</v>
      </c>
      <c r="E30" s="18" t="s">
        <v>12</v>
      </c>
      <c r="F30" s="17" t="s">
        <v>13</v>
      </c>
    </row>
    <row r="31" spans="2:6" ht="15.75" x14ac:dyDescent="0.3">
      <c r="B31" s="20"/>
      <c r="C31" s="21"/>
      <c r="D31" s="22"/>
      <c r="E31" s="23"/>
      <c r="F31" s="24"/>
    </row>
    <row r="32" spans="2:6" ht="15.75" x14ac:dyDescent="0.3">
      <c r="B32" s="43">
        <v>100000014</v>
      </c>
      <c r="C32" s="19" t="s">
        <v>44</v>
      </c>
      <c r="D32" s="40">
        <v>1</v>
      </c>
      <c r="E32" s="41">
        <v>1500000</v>
      </c>
      <c r="F32" s="25">
        <v>1500000</v>
      </c>
    </row>
    <row r="33" spans="2:6" ht="16.5" thickBot="1" x14ac:dyDescent="0.35">
      <c r="B33" s="43"/>
      <c r="C33" s="28"/>
      <c r="D33" s="26"/>
      <c r="E33" s="27" t="s">
        <v>14</v>
      </c>
      <c r="F33" s="30">
        <f>F32</f>
        <v>1500000</v>
      </c>
    </row>
    <row r="35" spans="2:6" ht="15.75" thickBot="1" x14ac:dyDescent="0.3"/>
    <row r="36" spans="2:6" ht="15.75" thickBot="1" x14ac:dyDescent="0.3">
      <c r="B36" s="31"/>
      <c r="C36" s="32" t="s">
        <v>45</v>
      </c>
      <c r="D36" s="1"/>
      <c r="E36" s="2"/>
      <c r="F36" s="3"/>
    </row>
    <row r="37" spans="2:6" ht="15.75" x14ac:dyDescent="0.3">
      <c r="B37" s="33" t="s">
        <v>0</v>
      </c>
      <c r="C37" s="34" t="s">
        <v>47</v>
      </c>
      <c r="D37" s="4"/>
      <c r="E37" s="42"/>
      <c r="F37" s="5"/>
    </row>
    <row r="38" spans="2:6" ht="15.75" x14ac:dyDescent="0.3">
      <c r="B38" s="35" t="s">
        <v>1</v>
      </c>
      <c r="C38" s="36" t="s">
        <v>48</v>
      </c>
      <c r="D38" s="6"/>
      <c r="E38" s="48" t="s">
        <v>57</v>
      </c>
      <c r="F38" s="7"/>
    </row>
    <row r="39" spans="2:6" ht="15.75" x14ac:dyDescent="0.3">
      <c r="B39" s="35" t="s">
        <v>2</v>
      </c>
      <c r="C39" s="37"/>
      <c r="D39" s="8"/>
      <c r="E39" s="9"/>
      <c r="F39" s="7"/>
    </row>
    <row r="40" spans="2:6" ht="15.75" x14ac:dyDescent="0.3">
      <c r="B40" s="35" t="s">
        <v>3</v>
      </c>
      <c r="C40" s="37"/>
      <c r="D40" s="4"/>
      <c r="E40" s="10"/>
      <c r="F40" s="7"/>
    </row>
    <row r="41" spans="2:6" ht="15.75" x14ac:dyDescent="0.3">
      <c r="B41" s="35" t="s">
        <v>4</v>
      </c>
      <c r="C41" s="37" t="s">
        <v>49</v>
      </c>
      <c r="D41" s="4"/>
      <c r="E41" s="7"/>
      <c r="F41" s="7"/>
    </row>
    <row r="42" spans="2:6" ht="15.75" x14ac:dyDescent="0.3">
      <c r="B42" s="15" t="s">
        <v>5</v>
      </c>
      <c r="C42" s="16"/>
      <c r="D42" s="4"/>
      <c r="E42" s="7"/>
      <c r="F42" s="7"/>
    </row>
    <row r="43" spans="2:6" ht="15.75" x14ac:dyDescent="0.3">
      <c r="B43" s="38" t="s">
        <v>6</v>
      </c>
      <c r="C43" s="39"/>
      <c r="D43" s="4"/>
      <c r="E43" s="11"/>
      <c r="F43" s="7"/>
    </row>
    <row r="44" spans="2:6" ht="15.75" x14ac:dyDescent="0.3">
      <c r="B44" s="38" t="s">
        <v>7</v>
      </c>
      <c r="C44" s="39"/>
      <c r="D44" s="4"/>
      <c r="E44" s="11"/>
      <c r="F44" s="7"/>
    </row>
    <row r="45" spans="2:6" ht="16.5" thickBot="1" x14ac:dyDescent="0.35">
      <c r="B45" s="38" t="s">
        <v>8</v>
      </c>
      <c r="C45" s="39"/>
      <c r="D45" s="4"/>
      <c r="E45" s="11"/>
      <c r="F45" s="12"/>
    </row>
    <row r="46" spans="2:6" ht="15.75" thickBot="1" x14ac:dyDescent="0.3">
      <c r="B46" s="17" t="s">
        <v>9</v>
      </c>
      <c r="C46" s="17" t="s">
        <v>10</v>
      </c>
      <c r="D46" s="17" t="s">
        <v>11</v>
      </c>
      <c r="E46" s="18" t="s">
        <v>12</v>
      </c>
      <c r="F46" s="17" t="s">
        <v>13</v>
      </c>
    </row>
    <row r="47" spans="2:6" ht="15.75" x14ac:dyDescent="0.3">
      <c r="B47" s="20"/>
      <c r="C47" s="21"/>
      <c r="D47" s="22"/>
      <c r="E47" s="23"/>
      <c r="F47" s="24"/>
    </row>
    <row r="48" spans="2:6" ht="15.75" x14ac:dyDescent="0.3">
      <c r="B48" s="43">
        <v>553600</v>
      </c>
      <c r="C48" s="44" t="s">
        <v>50</v>
      </c>
      <c r="D48" s="45">
        <v>1</v>
      </c>
      <c r="E48" s="46">
        <v>1700000</v>
      </c>
      <c r="F48" s="47">
        <f>E48*D48</f>
        <v>1700000</v>
      </c>
    </row>
    <row r="49" spans="2:6" ht="15.75" x14ac:dyDescent="0.3">
      <c r="B49" s="43">
        <v>272051</v>
      </c>
      <c r="C49" s="44" t="s">
        <v>51</v>
      </c>
      <c r="D49" s="45">
        <v>1</v>
      </c>
      <c r="E49" s="46">
        <v>200000</v>
      </c>
      <c r="F49" s="47">
        <f>E49*D49</f>
        <v>200000</v>
      </c>
    </row>
    <row r="50" spans="2:6" ht="15.75" x14ac:dyDescent="0.3">
      <c r="B50" s="43">
        <v>283661</v>
      </c>
      <c r="C50" s="19" t="s">
        <v>52</v>
      </c>
      <c r="D50" s="40">
        <v>1</v>
      </c>
      <c r="E50" s="41">
        <v>240000</v>
      </c>
      <c r="F50" s="25">
        <f>E50*D50</f>
        <v>240000</v>
      </c>
    </row>
    <row r="51" spans="2:6" ht="15.75" x14ac:dyDescent="0.3">
      <c r="B51" s="43">
        <v>550316</v>
      </c>
      <c r="C51" s="49" t="s">
        <v>53</v>
      </c>
      <c r="D51" s="50">
        <v>1</v>
      </c>
      <c r="E51" s="51">
        <v>150000</v>
      </c>
      <c r="F51" s="52">
        <f>E51*D51</f>
        <v>150000</v>
      </c>
    </row>
    <row r="52" spans="2:6" ht="15.75" x14ac:dyDescent="0.3">
      <c r="B52" s="43">
        <v>28325</v>
      </c>
      <c r="C52" s="49" t="s">
        <v>54</v>
      </c>
      <c r="D52" s="50">
        <v>1</v>
      </c>
      <c r="E52" s="51">
        <v>100000</v>
      </c>
      <c r="F52" s="52">
        <f>E52*D52</f>
        <v>100000</v>
      </c>
    </row>
    <row r="53" spans="2:6" ht="15.75" x14ac:dyDescent="0.3">
      <c r="B53" s="43"/>
      <c r="C53" s="49"/>
      <c r="D53" s="50"/>
      <c r="E53" s="51"/>
      <c r="F53" s="52"/>
    </row>
    <row r="54" spans="2:6" ht="16.5" thickBot="1" x14ac:dyDescent="0.35">
      <c r="B54" s="43"/>
      <c r="C54" s="28"/>
      <c r="D54" s="26"/>
      <c r="E54" s="27" t="s">
        <v>14</v>
      </c>
      <c r="F54" s="30">
        <f>SUM(F48:F53)</f>
        <v>2390000</v>
      </c>
    </row>
    <row r="56" spans="2:6" ht="15.75" thickBot="1" x14ac:dyDescent="0.3"/>
    <row r="57" spans="2:6" ht="15.75" thickBot="1" x14ac:dyDescent="0.3">
      <c r="B57" s="31"/>
      <c r="C57" s="32" t="s">
        <v>71</v>
      </c>
      <c r="D57" s="1"/>
      <c r="E57" s="2"/>
      <c r="F57" s="3"/>
    </row>
    <row r="58" spans="2:6" ht="16.5" thickBot="1" x14ac:dyDescent="0.35">
      <c r="B58" s="33" t="s">
        <v>0</v>
      </c>
      <c r="C58" s="37" t="s">
        <v>59</v>
      </c>
      <c r="D58" s="4"/>
      <c r="E58" s="42"/>
      <c r="F58" s="5"/>
    </row>
    <row r="59" spans="2:6" ht="15.75" x14ac:dyDescent="0.3">
      <c r="B59" s="35" t="s">
        <v>1</v>
      </c>
      <c r="C59" s="34" t="s">
        <v>58</v>
      </c>
      <c r="D59" s="6"/>
      <c r="E59" s="48" t="s">
        <v>57</v>
      </c>
      <c r="F59" s="7"/>
    </row>
    <row r="60" spans="2:6" ht="15.75" x14ac:dyDescent="0.3">
      <c r="B60" s="35" t="s">
        <v>2</v>
      </c>
      <c r="C60" s="37"/>
      <c r="D60" s="8"/>
      <c r="E60" s="9"/>
      <c r="F60" s="7"/>
    </row>
    <row r="61" spans="2:6" ht="15.75" x14ac:dyDescent="0.3">
      <c r="B61" s="35" t="s">
        <v>3</v>
      </c>
      <c r="C61" s="37"/>
      <c r="D61" s="4"/>
      <c r="E61" s="10"/>
      <c r="F61" s="7"/>
    </row>
    <row r="62" spans="2:6" ht="15.75" x14ac:dyDescent="0.3">
      <c r="B62" s="35" t="s">
        <v>4</v>
      </c>
      <c r="C62" s="37" t="s">
        <v>60</v>
      </c>
      <c r="D62" s="4"/>
      <c r="E62" s="7"/>
      <c r="F62" s="7"/>
    </row>
    <row r="63" spans="2:6" ht="15.75" x14ac:dyDescent="0.3">
      <c r="B63" s="15" t="s">
        <v>5</v>
      </c>
      <c r="C63" s="16"/>
      <c r="D63" s="4"/>
      <c r="E63" s="7"/>
      <c r="F63" s="7"/>
    </row>
    <row r="64" spans="2:6" ht="15.75" x14ac:dyDescent="0.3">
      <c r="B64" s="38" t="s">
        <v>6</v>
      </c>
      <c r="C64" s="39"/>
      <c r="D64" s="4"/>
      <c r="E64" s="11"/>
      <c r="F64" s="7"/>
    </row>
    <row r="65" spans="2:6" ht="15.75" x14ac:dyDescent="0.3">
      <c r="B65" s="38" t="s">
        <v>7</v>
      </c>
      <c r="C65" s="39"/>
      <c r="D65" s="4"/>
      <c r="E65" s="11"/>
      <c r="F65" s="7"/>
    </row>
    <row r="66" spans="2:6" ht="16.5" thickBot="1" x14ac:dyDescent="0.35">
      <c r="B66" s="38" t="s">
        <v>8</v>
      </c>
      <c r="C66" s="39"/>
      <c r="D66" s="4"/>
      <c r="E66" s="11"/>
      <c r="F66" s="12"/>
    </row>
    <row r="67" spans="2:6" ht="15.75" thickBot="1" x14ac:dyDescent="0.3">
      <c r="B67" s="17" t="s">
        <v>9</v>
      </c>
      <c r="C67" s="17" t="s">
        <v>10</v>
      </c>
      <c r="D67" s="17" t="s">
        <v>11</v>
      </c>
      <c r="E67" s="18" t="s">
        <v>12</v>
      </c>
      <c r="F67" s="17" t="s">
        <v>13</v>
      </c>
    </row>
    <row r="68" spans="2:6" ht="15.75" x14ac:dyDescent="0.3">
      <c r="B68" s="20"/>
      <c r="C68" s="21"/>
      <c r="D68" s="22"/>
      <c r="E68" s="23"/>
      <c r="F68" s="24"/>
    </row>
    <row r="69" spans="2:6" ht="15.75" x14ac:dyDescent="0.3">
      <c r="B69" s="43">
        <v>553600</v>
      </c>
      <c r="C69" s="44" t="s">
        <v>50</v>
      </c>
      <c r="D69" s="45">
        <v>1</v>
      </c>
      <c r="E69" s="46">
        <v>1600000</v>
      </c>
      <c r="F69" s="47">
        <f t="shared" ref="F69:F85" si="0">E69*D69</f>
        <v>1600000</v>
      </c>
    </row>
    <row r="70" spans="2:6" ht="15.75" x14ac:dyDescent="0.3">
      <c r="B70" s="43">
        <v>28466</v>
      </c>
      <c r="C70" s="44" t="s">
        <v>61</v>
      </c>
      <c r="D70" s="45">
        <v>1</v>
      </c>
      <c r="E70" s="46">
        <v>590000</v>
      </c>
      <c r="F70" s="47">
        <f t="shared" si="0"/>
        <v>590000</v>
      </c>
    </row>
    <row r="71" spans="2:6" ht="15.75" x14ac:dyDescent="0.3">
      <c r="B71" s="43">
        <v>284631</v>
      </c>
      <c r="C71" s="19" t="s">
        <v>52</v>
      </c>
      <c r="D71" s="40">
        <v>1</v>
      </c>
      <c r="E71" s="41">
        <v>240000</v>
      </c>
      <c r="F71" s="25">
        <f t="shared" si="0"/>
        <v>240000</v>
      </c>
    </row>
    <row r="72" spans="2:6" ht="15.75" x14ac:dyDescent="0.3">
      <c r="B72" s="43">
        <v>550316</v>
      </c>
      <c r="C72" s="49" t="s">
        <v>53</v>
      </c>
      <c r="D72" s="50">
        <v>1</v>
      </c>
      <c r="E72" s="51">
        <v>150000</v>
      </c>
      <c r="F72" s="52">
        <f t="shared" si="0"/>
        <v>150000</v>
      </c>
    </row>
    <row r="73" spans="2:6" ht="15.75" x14ac:dyDescent="0.3">
      <c r="B73" s="43">
        <v>272152</v>
      </c>
      <c r="C73" s="49" t="s">
        <v>61</v>
      </c>
      <c r="D73" s="50">
        <v>2</v>
      </c>
      <c r="E73" s="51">
        <v>190000</v>
      </c>
      <c r="F73" s="52">
        <f t="shared" si="0"/>
        <v>380000</v>
      </c>
    </row>
    <row r="74" spans="2:6" ht="15.75" x14ac:dyDescent="0.3">
      <c r="B74" s="43">
        <v>11340</v>
      </c>
      <c r="C74" s="49" t="s">
        <v>62</v>
      </c>
      <c r="D74" s="50">
        <v>1</v>
      </c>
      <c r="E74" s="51">
        <v>370000</v>
      </c>
      <c r="F74" s="52">
        <f t="shared" si="0"/>
        <v>370000</v>
      </c>
    </row>
    <row r="75" spans="2:6" ht="15.75" x14ac:dyDescent="0.3">
      <c r="B75" s="43">
        <v>28325</v>
      </c>
      <c r="C75" s="49" t="s">
        <v>63</v>
      </c>
      <c r="D75" s="50">
        <v>1</v>
      </c>
      <c r="E75" s="51">
        <v>100000</v>
      </c>
      <c r="F75" s="52">
        <f t="shared" si="0"/>
        <v>100000</v>
      </c>
    </row>
    <row r="76" spans="2:6" ht="15.75" x14ac:dyDescent="0.3">
      <c r="B76" s="43">
        <v>552531</v>
      </c>
      <c r="C76" s="49" t="s">
        <v>64</v>
      </c>
      <c r="D76" s="50">
        <v>1</v>
      </c>
      <c r="E76" s="51">
        <v>20000</v>
      </c>
      <c r="F76" s="52">
        <f t="shared" si="0"/>
        <v>20000</v>
      </c>
    </row>
    <row r="77" spans="2:6" ht="15.75" x14ac:dyDescent="0.3">
      <c r="B77" s="43">
        <v>552014</v>
      </c>
      <c r="C77" s="49" t="s">
        <v>65</v>
      </c>
      <c r="D77" s="50">
        <v>1</v>
      </c>
      <c r="E77" s="51">
        <v>8356000</v>
      </c>
      <c r="F77" s="52">
        <f t="shared" si="0"/>
        <v>8356000</v>
      </c>
    </row>
    <row r="78" spans="2:6" ht="15.75" x14ac:dyDescent="0.3">
      <c r="B78" s="43">
        <v>550316</v>
      </c>
      <c r="C78" s="49" t="s">
        <v>66</v>
      </c>
      <c r="D78" s="50">
        <v>1</v>
      </c>
      <c r="E78" s="51">
        <v>150000</v>
      </c>
      <c r="F78" s="52">
        <f t="shared" si="0"/>
        <v>150000</v>
      </c>
    </row>
    <row r="79" spans="2:6" ht="15.75" x14ac:dyDescent="0.3">
      <c r="B79" s="43">
        <v>550057</v>
      </c>
      <c r="C79" s="49" t="s">
        <v>67</v>
      </c>
      <c r="D79" s="50">
        <v>1</v>
      </c>
      <c r="E79" s="51">
        <v>250000</v>
      </c>
      <c r="F79" s="52">
        <f t="shared" si="0"/>
        <v>250000</v>
      </c>
    </row>
    <row r="80" spans="2:6" ht="15.75" x14ac:dyDescent="0.3">
      <c r="B80" s="43">
        <v>550448</v>
      </c>
      <c r="C80" s="49" t="s">
        <v>68</v>
      </c>
      <c r="D80" s="50">
        <v>4</v>
      </c>
      <c r="E80" s="51">
        <v>4000</v>
      </c>
      <c r="F80" s="52">
        <f t="shared" si="0"/>
        <v>16000</v>
      </c>
    </row>
    <row r="81" spans="2:6" ht="15.75" x14ac:dyDescent="0.3">
      <c r="B81" s="43">
        <v>554903</v>
      </c>
      <c r="C81" s="49" t="s">
        <v>69</v>
      </c>
      <c r="D81" s="50">
        <v>1</v>
      </c>
      <c r="E81" s="51">
        <v>80000</v>
      </c>
      <c r="F81" s="52">
        <f t="shared" si="0"/>
        <v>80000</v>
      </c>
    </row>
    <row r="82" spans="2:6" ht="15.75" x14ac:dyDescent="0.3">
      <c r="B82" s="43">
        <v>283121</v>
      </c>
      <c r="C82" s="49" t="s">
        <v>61</v>
      </c>
      <c r="D82" s="50">
        <v>1</v>
      </c>
      <c r="E82" s="51">
        <v>240000</v>
      </c>
      <c r="F82" s="52">
        <f t="shared" si="0"/>
        <v>240000</v>
      </c>
    </row>
    <row r="83" spans="2:6" ht="15.75" x14ac:dyDescent="0.3">
      <c r="B83" s="43">
        <v>28463</v>
      </c>
      <c r="C83" s="49" t="s">
        <v>70</v>
      </c>
      <c r="D83" s="50">
        <v>1</v>
      </c>
      <c r="E83" s="51">
        <v>290000</v>
      </c>
      <c r="F83" s="52">
        <f t="shared" si="0"/>
        <v>290000</v>
      </c>
    </row>
    <row r="84" spans="2:6" ht="15.75" x14ac:dyDescent="0.3">
      <c r="B84" s="43">
        <v>295051</v>
      </c>
      <c r="C84" s="49" t="s">
        <v>61</v>
      </c>
      <c r="D84" s="50">
        <v>1</v>
      </c>
      <c r="E84" s="51">
        <v>298000</v>
      </c>
      <c r="F84" s="52">
        <f t="shared" si="0"/>
        <v>298000</v>
      </c>
    </row>
    <row r="85" spans="2:6" ht="15.75" x14ac:dyDescent="0.3">
      <c r="B85" s="43">
        <v>272153</v>
      </c>
      <c r="C85" s="49" t="s">
        <v>61</v>
      </c>
      <c r="D85" s="50">
        <v>1</v>
      </c>
      <c r="E85" s="51">
        <v>270000</v>
      </c>
      <c r="F85" s="52">
        <f t="shared" si="0"/>
        <v>270000</v>
      </c>
    </row>
    <row r="86" spans="2:6" ht="15.75" x14ac:dyDescent="0.3">
      <c r="B86" s="43"/>
      <c r="C86" s="49"/>
      <c r="D86" s="50"/>
      <c r="E86" s="51"/>
      <c r="F86" s="52"/>
    </row>
    <row r="87" spans="2:6" ht="16.5" thickBot="1" x14ac:dyDescent="0.35">
      <c r="B87" s="43"/>
      <c r="C87" s="28"/>
      <c r="D87" s="26"/>
      <c r="E87" s="27" t="s">
        <v>14</v>
      </c>
      <c r="F87" s="30">
        <f>SUM(F69:F86)</f>
        <v>13400000</v>
      </c>
    </row>
    <row r="90" spans="2:6" x14ac:dyDescent="0.25">
      <c r="E90" s="54" t="s">
        <v>16</v>
      </c>
      <c r="F90" s="55">
        <f>F54+F33+F17+F87</f>
        <v>17962700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85"/>
  <sheetViews>
    <sheetView workbookViewId="0">
      <selection activeCell="H24" sqref="H24"/>
    </sheetView>
  </sheetViews>
  <sheetFormatPr baseColWidth="10" defaultRowHeight="15" x14ac:dyDescent="0.25"/>
  <cols>
    <col min="2" max="2" width="34" customWidth="1"/>
    <col min="3" max="3" width="38.28515625" customWidth="1"/>
    <col min="4" max="4" width="15.42578125" customWidth="1"/>
    <col min="5" max="5" width="14.85546875" customWidth="1"/>
    <col min="6" max="6" width="17.7109375" customWidth="1"/>
  </cols>
  <sheetData>
    <row r="3" spans="2:6" ht="15.75" thickBot="1" x14ac:dyDescent="0.3"/>
    <row r="4" spans="2:6" ht="15.75" thickBot="1" x14ac:dyDescent="0.3">
      <c r="B4" s="77"/>
      <c r="C4" s="78" t="s">
        <v>15</v>
      </c>
      <c r="D4" s="61"/>
      <c r="E4" s="62"/>
      <c r="F4" s="63"/>
    </row>
    <row r="5" spans="2:6" ht="15.75" x14ac:dyDescent="0.3">
      <c r="B5" s="79" t="s">
        <v>0</v>
      </c>
      <c r="C5" s="80" t="s">
        <v>77</v>
      </c>
      <c r="D5" s="64"/>
      <c r="E5" s="65" t="s">
        <v>22</v>
      </c>
      <c r="F5" s="66"/>
    </row>
    <row r="6" spans="2:6" ht="15.75" x14ac:dyDescent="0.3">
      <c r="B6" s="81" t="s">
        <v>1</v>
      </c>
      <c r="C6" s="82" t="s">
        <v>78</v>
      </c>
      <c r="D6" s="67"/>
      <c r="E6" s="87"/>
      <c r="F6" s="68"/>
    </row>
    <row r="7" spans="2:6" ht="16.5" x14ac:dyDescent="0.3">
      <c r="B7" s="81" t="s">
        <v>2</v>
      </c>
      <c r="C7" s="83">
        <v>129888</v>
      </c>
      <c r="D7" s="69"/>
      <c r="E7" s="92">
        <v>42011</v>
      </c>
      <c r="F7" s="68"/>
    </row>
    <row r="8" spans="2:6" ht="15.75" x14ac:dyDescent="0.3">
      <c r="B8" s="81" t="s">
        <v>3</v>
      </c>
      <c r="C8" s="83"/>
      <c r="D8" s="64"/>
      <c r="E8" s="96" t="s">
        <v>101</v>
      </c>
      <c r="F8" s="68"/>
    </row>
    <row r="9" spans="2:6" ht="15.75" x14ac:dyDescent="0.3">
      <c r="B9" s="81" t="s">
        <v>4</v>
      </c>
      <c r="C9" s="83">
        <v>203260</v>
      </c>
      <c r="D9" s="64"/>
      <c r="E9" s="68"/>
      <c r="F9" s="68"/>
    </row>
    <row r="10" spans="2:6" ht="15.75" x14ac:dyDescent="0.3">
      <c r="B10" s="71" t="s">
        <v>5</v>
      </c>
      <c r="C10" s="72">
        <v>1</v>
      </c>
      <c r="D10" s="64"/>
      <c r="E10" s="68"/>
      <c r="F10" s="68"/>
    </row>
    <row r="11" spans="2:6" ht="15.75" x14ac:dyDescent="0.3">
      <c r="B11" s="84" t="s">
        <v>6</v>
      </c>
      <c r="C11" s="85">
        <v>7138</v>
      </c>
      <c r="D11" s="64"/>
      <c r="E11" s="70"/>
      <c r="F11" s="68"/>
    </row>
    <row r="12" spans="2:6" ht="15.75" x14ac:dyDescent="0.3">
      <c r="B12" s="84" t="s">
        <v>7</v>
      </c>
      <c r="C12" s="85"/>
      <c r="D12" s="64"/>
      <c r="E12" s="70"/>
      <c r="F12" s="68"/>
    </row>
    <row r="13" spans="2:6" ht="16.5" thickBot="1" x14ac:dyDescent="0.35">
      <c r="B13" s="84" t="s">
        <v>8</v>
      </c>
      <c r="C13" s="85"/>
      <c r="D13" s="64"/>
      <c r="E13" s="70"/>
      <c r="F13" s="88"/>
    </row>
    <row r="14" spans="2:6" ht="16.5" thickBot="1" x14ac:dyDescent="0.35">
      <c r="B14" s="97" t="s">
        <v>9</v>
      </c>
      <c r="C14" s="98" t="s">
        <v>10</v>
      </c>
      <c r="D14" s="98" t="s">
        <v>11</v>
      </c>
      <c r="E14" s="98" t="s">
        <v>12</v>
      </c>
      <c r="F14" s="99" t="s">
        <v>13</v>
      </c>
    </row>
    <row r="15" spans="2:6" x14ac:dyDescent="0.25">
      <c r="B15" s="90"/>
      <c r="C15" s="89"/>
      <c r="D15" s="90"/>
      <c r="E15" s="91"/>
      <c r="F15" s="94"/>
    </row>
    <row r="16" spans="2:6" x14ac:dyDescent="0.25">
      <c r="B16" s="100" t="s">
        <v>80</v>
      </c>
      <c r="C16" s="86" t="s">
        <v>79</v>
      </c>
      <c r="D16" s="86">
        <v>2</v>
      </c>
      <c r="E16" s="93">
        <v>156625</v>
      </c>
      <c r="F16" s="60">
        <f>E16*D16</f>
        <v>313250</v>
      </c>
    </row>
    <row r="17" spans="2:6" ht="15.75" x14ac:dyDescent="0.3">
      <c r="B17" s="73"/>
      <c r="C17" s="74"/>
      <c r="D17" s="86"/>
      <c r="E17" s="75" t="s">
        <v>14</v>
      </c>
      <c r="F17" s="76">
        <f>SUM(F16)</f>
        <v>313250</v>
      </c>
    </row>
    <row r="19" spans="2:6" ht="15.75" thickBot="1" x14ac:dyDescent="0.3"/>
    <row r="20" spans="2:6" ht="15.75" thickBot="1" x14ac:dyDescent="0.3">
      <c r="B20" s="77"/>
      <c r="C20" s="78" t="s">
        <v>19</v>
      </c>
      <c r="D20" s="61"/>
      <c r="E20" s="62"/>
      <c r="F20" s="63"/>
    </row>
    <row r="21" spans="2:6" ht="15.75" x14ac:dyDescent="0.3">
      <c r="B21" s="79" t="s">
        <v>0</v>
      </c>
      <c r="C21" s="105" t="s">
        <v>77</v>
      </c>
      <c r="D21" s="64"/>
      <c r="E21" s="65" t="s">
        <v>22</v>
      </c>
      <c r="F21" s="66"/>
    </row>
    <row r="22" spans="2:6" ht="15.75" x14ac:dyDescent="0.3">
      <c r="B22" s="81" t="s">
        <v>1</v>
      </c>
      <c r="C22" s="82" t="s">
        <v>78</v>
      </c>
      <c r="D22" s="67"/>
      <c r="E22" s="87"/>
      <c r="F22" s="68"/>
    </row>
    <row r="23" spans="2:6" ht="16.5" x14ac:dyDescent="0.3">
      <c r="B23" s="81" t="s">
        <v>2</v>
      </c>
      <c r="C23" s="106">
        <v>129916</v>
      </c>
      <c r="D23" s="69"/>
      <c r="E23" s="101">
        <v>42011</v>
      </c>
      <c r="F23" s="68"/>
    </row>
    <row r="24" spans="2:6" ht="15.75" x14ac:dyDescent="0.3">
      <c r="B24" s="81" t="s">
        <v>3</v>
      </c>
      <c r="C24" s="106"/>
      <c r="D24" s="64"/>
      <c r="E24" s="96" t="s">
        <v>99</v>
      </c>
      <c r="F24" s="68"/>
    </row>
    <row r="25" spans="2:6" ht="15.75" x14ac:dyDescent="0.3">
      <c r="B25" s="81" t="s">
        <v>4</v>
      </c>
      <c r="C25" s="106">
        <v>203256</v>
      </c>
      <c r="D25" s="64"/>
      <c r="E25" s="68"/>
      <c r="F25" s="68"/>
    </row>
    <row r="26" spans="2:6" ht="15.75" x14ac:dyDescent="0.3">
      <c r="B26" s="71" t="s">
        <v>5</v>
      </c>
      <c r="C26" s="104">
        <v>1</v>
      </c>
      <c r="D26" s="64"/>
      <c r="E26" s="68"/>
      <c r="F26" s="68"/>
    </row>
    <row r="27" spans="2:6" ht="15.75" x14ac:dyDescent="0.3">
      <c r="B27" s="84" t="s">
        <v>6</v>
      </c>
      <c r="C27" s="107">
        <v>7139</v>
      </c>
      <c r="D27" s="64"/>
      <c r="E27" s="70"/>
      <c r="F27" s="68"/>
    </row>
    <row r="28" spans="2:6" ht="15.75" x14ac:dyDescent="0.3">
      <c r="B28" s="84" t="s">
        <v>7</v>
      </c>
      <c r="C28" s="107"/>
      <c r="D28" s="64"/>
      <c r="E28" s="70"/>
      <c r="F28" s="68"/>
    </row>
    <row r="29" spans="2:6" ht="16.5" thickBot="1" x14ac:dyDescent="0.35">
      <c r="B29" s="84" t="s">
        <v>8</v>
      </c>
      <c r="C29" s="107"/>
      <c r="D29" s="64"/>
      <c r="E29" s="70"/>
      <c r="F29" s="88"/>
    </row>
    <row r="30" spans="2:6" ht="16.5" thickBot="1" x14ac:dyDescent="0.35">
      <c r="B30" s="97" t="s">
        <v>9</v>
      </c>
      <c r="C30" s="111" t="s">
        <v>10</v>
      </c>
      <c r="D30" s="111" t="s">
        <v>11</v>
      </c>
      <c r="E30" s="111" t="s">
        <v>12</v>
      </c>
      <c r="F30" s="99" t="s">
        <v>13</v>
      </c>
    </row>
    <row r="31" spans="2:6" x14ac:dyDescent="0.25">
      <c r="B31" s="109"/>
      <c r="C31" s="108"/>
      <c r="D31" s="109"/>
      <c r="E31" s="110"/>
      <c r="F31" s="102"/>
    </row>
    <row r="32" spans="2:6" x14ac:dyDescent="0.25">
      <c r="B32" s="100" t="s">
        <v>80</v>
      </c>
      <c r="C32" s="86" t="s">
        <v>81</v>
      </c>
      <c r="D32" s="86">
        <v>1</v>
      </c>
      <c r="E32" s="93">
        <v>156625</v>
      </c>
      <c r="F32" s="60">
        <f>E32*D32</f>
        <v>156625</v>
      </c>
    </row>
    <row r="33" spans="2:6" ht="15.75" x14ac:dyDescent="0.3">
      <c r="B33" s="73"/>
      <c r="C33" s="74"/>
      <c r="D33" s="86"/>
      <c r="E33" s="75" t="s">
        <v>14</v>
      </c>
      <c r="F33" s="76">
        <f>SUM(F32)</f>
        <v>156625</v>
      </c>
    </row>
    <row r="35" spans="2:6" ht="15.75" thickBot="1" x14ac:dyDescent="0.3"/>
    <row r="36" spans="2:6" ht="15.75" thickBot="1" x14ac:dyDescent="0.3">
      <c r="B36" s="77"/>
      <c r="C36" s="78" t="s">
        <v>73</v>
      </c>
      <c r="D36" s="61"/>
      <c r="E36" s="62"/>
      <c r="F36" s="63"/>
    </row>
    <row r="37" spans="2:6" ht="15.75" x14ac:dyDescent="0.3">
      <c r="B37" s="79" t="s">
        <v>0</v>
      </c>
      <c r="C37" s="105" t="s">
        <v>77</v>
      </c>
      <c r="D37" s="64"/>
      <c r="E37" s="65" t="s">
        <v>22</v>
      </c>
      <c r="F37" s="66"/>
    </row>
    <row r="38" spans="2:6" ht="15.75" x14ac:dyDescent="0.3">
      <c r="B38" s="81" t="s">
        <v>1</v>
      </c>
      <c r="C38" s="82" t="s">
        <v>78</v>
      </c>
      <c r="D38" s="67"/>
      <c r="E38" s="87"/>
      <c r="F38" s="68"/>
    </row>
    <row r="39" spans="2:6" ht="16.5" x14ac:dyDescent="0.3">
      <c r="B39" s="81" t="s">
        <v>2</v>
      </c>
      <c r="C39" s="106">
        <v>129916</v>
      </c>
      <c r="D39" s="69"/>
      <c r="E39" s="101">
        <v>42011</v>
      </c>
      <c r="F39" s="68"/>
    </row>
    <row r="40" spans="2:6" ht="15.75" x14ac:dyDescent="0.3">
      <c r="B40" s="81" t="s">
        <v>3</v>
      </c>
      <c r="C40" s="106"/>
      <c r="D40" s="64"/>
      <c r="E40" s="96" t="s">
        <v>100</v>
      </c>
      <c r="F40" s="68"/>
    </row>
    <row r="41" spans="2:6" ht="15.75" x14ac:dyDescent="0.3">
      <c r="B41" s="81" t="s">
        <v>4</v>
      </c>
      <c r="C41" s="106">
        <v>203258</v>
      </c>
      <c r="D41" s="64"/>
      <c r="E41" s="68"/>
      <c r="F41" s="68"/>
    </row>
    <row r="42" spans="2:6" ht="15.75" x14ac:dyDescent="0.3">
      <c r="B42" s="71" t="s">
        <v>5</v>
      </c>
      <c r="C42" s="104">
        <v>1</v>
      </c>
      <c r="D42" s="64"/>
      <c r="E42" s="68"/>
      <c r="F42" s="68"/>
    </row>
    <row r="43" spans="2:6" ht="15.75" x14ac:dyDescent="0.3">
      <c r="B43" s="84" t="s">
        <v>6</v>
      </c>
      <c r="C43" s="107">
        <v>7139</v>
      </c>
      <c r="D43" s="64"/>
      <c r="E43" s="70"/>
      <c r="F43" s="68"/>
    </row>
    <row r="44" spans="2:6" ht="15.75" x14ac:dyDescent="0.3">
      <c r="B44" s="84" t="s">
        <v>7</v>
      </c>
      <c r="C44" s="107"/>
      <c r="D44" s="64"/>
      <c r="E44" s="70"/>
      <c r="F44" s="68"/>
    </row>
    <row r="45" spans="2:6" ht="16.5" thickBot="1" x14ac:dyDescent="0.35">
      <c r="B45" s="84" t="s">
        <v>8</v>
      </c>
      <c r="C45" s="107"/>
      <c r="D45" s="64"/>
      <c r="E45" s="70"/>
      <c r="F45" s="88"/>
    </row>
    <row r="46" spans="2:6" ht="16.5" thickBot="1" x14ac:dyDescent="0.35">
      <c r="B46" s="97" t="s">
        <v>9</v>
      </c>
      <c r="C46" s="111" t="s">
        <v>10</v>
      </c>
      <c r="D46" s="111" t="s">
        <v>11</v>
      </c>
      <c r="E46" s="111" t="s">
        <v>12</v>
      </c>
      <c r="F46" s="99" t="s">
        <v>13</v>
      </c>
    </row>
    <row r="47" spans="2:6" x14ac:dyDescent="0.25">
      <c r="B47" s="109"/>
      <c r="C47" s="108"/>
      <c r="D47" s="109"/>
      <c r="E47" s="110"/>
      <c r="F47" s="102"/>
    </row>
    <row r="48" spans="2:6" x14ac:dyDescent="0.25">
      <c r="B48" s="100" t="s">
        <v>80</v>
      </c>
      <c r="C48" s="86" t="s">
        <v>81</v>
      </c>
      <c r="D48" s="86">
        <v>1</v>
      </c>
      <c r="E48" s="93">
        <v>156625</v>
      </c>
      <c r="F48" s="60">
        <f>E48*D48</f>
        <v>156625</v>
      </c>
    </row>
    <row r="49" spans="2:6" ht="15.75" x14ac:dyDescent="0.3">
      <c r="B49" s="73"/>
      <c r="C49" s="74"/>
      <c r="D49" s="86"/>
      <c r="E49" s="75" t="s">
        <v>14</v>
      </c>
      <c r="F49" s="76">
        <f>SUM(F48)</f>
        <v>156625</v>
      </c>
    </row>
    <row r="51" spans="2:6" ht="15.75" thickBot="1" x14ac:dyDescent="0.3"/>
    <row r="52" spans="2:6" ht="15.75" thickBot="1" x14ac:dyDescent="0.3">
      <c r="B52" s="77"/>
      <c r="C52" s="78" t="s">
        <v>75</v>
      </c>
      <c r="D52" s="61"/>
      <c r="E52" s="62"/>
      <c r="F52" s="63"/>
    </row>
    <row r="53" spans="2:6" ht="15.75" x14ac:dyDescent="0.3">
      <c r="B53" s="79" t="s">
        <v>0</v>
      </c>
      <c r="C53" s="105" t="s">
        <v>77</v>
      </c>
      <c r="D53" s="64"/>
      <c r="E53" s="65" t="s">
        <v>22</v>
      </c>
      <c r="F53" s="66"/>
    </row>
    <row r="54" spans="2:6" ht="15.75" x14ac:dyDescent="0.3">
      <c r="B54" s="81" t="s">
        <v>1</v>
      </c>
      <c r="C54" s="82" t="s">
        <v>78</v>
      </c>
      <c r="D54" s="67"/>
      <c r="E54" s="87"/>
      <c r="F54" s="68"/>
    </row>
    <row r="55" spans="2:6" ht="16.5" x14ac:dyDescent="0.3">
      <c r="B55" s="81" t="s">
        <v>2</v>
      </c>
      <c r="C55" s="106">
        <v>130016</v>
      </c>
      <c r="D55" s="69"/>
      <c r="E55" s="101">
        <v>42011</v>
      </c>
      <c r="F55" s="68"/>
    </row>
    <row r="56" spans="2:6" ht="15.75" x14ac:dyDescent="0.3">
      <c r="B56" s="81" t="s">
        <v>3</v>
      </c>
      <c r="C56" s="106"/>
      <c r="D56" s="64"/>
      <c r="E56" s="96" t="s">
        <v>102</v>
      </c>
      <c r="F56" s="68"/>
    </row>
    <row r="57" spans="2:6" ht="15.75" x14ac:dyDescent="0.3">
      <c r="B57" s="81" t="s">
        <v>4</v>
      </c>
      <c r="C57" s="106">
        <v>203251</v>
      </c>
      <c r="D57" s="64"/>
      <c r="E57" s="68"/>
      <c r="F57" s="68"/>
    </row>
    <row r="58" spans="2:6" ht="15.75" x14ac:dyDescent="0.3">
      <c r="B58" s="71" t="s">
        <v>5</v>
      </c>
      <c r="C58" s="104">
        <v>1</v>
      </c>
      <c r="D58" s="64"/>
      <c r="E58" s="68"/>
      <c r="F58" s="68"/>
    </row>
    <row r="59" spans="2:6" ht="15.75" x14ac:dyDescent="0.3">
      <c r="B59" s="84" t="s">
        <v>6</v>
      </c>
      <c r="C59" s="107">
        <v>7137</v>
      </c>
      <c r="D59" s="64"/>
      <c r="E59" s="70"/>
      <c r="F59" s="68"/>
    </row>
    <row r="60" spans="2:6" ht="15.75" x14ac:dyDescent="0.3">
      <c r="B60" s="84" t="s">
        <v>7</v>
      </c>
      <c r="C60" s="107"/>
      <c r="D60" s="64"/>
      <c r="E60" s="70"/>
      <c r="F60" s="68"/>
    </row>
    <row r="61" spans="2:6" ht="16.5" thickBot="1" x14ac:dyDescent="0.35">
      <c r="B61" s="84" t="s">
        <v>8</v>
      </c>
      <c r="C61" s="107"/>
      <c r="D61" s="64"/>
      <c r="E61" s="70"/>
      <c r="F61" s="88"/>
    </row>
    <row r="62" spans="2:6" ht="16.5" thickBot="1" x14ac:dyDescent="0.35">
      <c r="B62" s="97" t="s">
        <v>9</v>
      </c>
      <c r="C62" s="111" t="s">
        <v>10</v>
      </c>
      <c r="D62" s="111" t="s">
        <v>11</v>
      </c>
      <c r="E62" s="111" t="s">
        <v>12</v>
      </c>
      <c r="F62" s="99" t="s">
        <v>13</v>
      </c>
    </row>
    <row r="63" spans="2:6" x14ac:dyDescent="0.25">
      <c r="B63" s="109"/>
      <c r="C63" s="108"/>
      <c r="D63" s="109"/>
      <c r="E63" s="110"/>
      <c r="F63" s="102"/>
    </row>
    <row r="64" spans="2:6" x14ac:dyDescent="0.25">
      <c r="B64" s="100" t="s">
        <v>82</v>
      </c>
      <c r="C64" s="86" t="s">
        <v>83</v>
      </c>
      <c r="D64" s="86">
        <v>5</v>
      </c>
      <c r="E64" s="93">
        <v>45675</v>
      </c>
      <c r="F64" s="60">
        <f>E64*D64</f>
        <v>228375</v>
      </c>
    </row>
    <row r="65" spans="2:6" ht="15.75" x14ac:dyDescent="0.3">
      <c r="B65" s="73"/>
      <c r="C65" s="74"/>
      <c r="D65" s="86"/>
      <c r="E65" s="75" t="s">
        <v>14</v>
      </c>
      <c r="F65" s="76">
        <f>SUM(F64)</f>
        <v>228375</v>
      </c>
    </row>
    <row r="67" spans="2:6" ht="15.75" thickBot="1" x14ac:dyDescent="0.3"/>
    <row r="68" spans="2:6" ht="15.75" thickBot="1" x14ac:dyDescent="0.3">
      <c r="B68" s="77"/>
      <c r="C68" s="78" t="s">
        <v>74</v>
      </c>
      <c r="D68" s="61"/>
      <c r="E68" s="62"/>
      <c r="F68" s="63"/>
    </row>
    <row r="69" spans="2:6" ht="15.75" x14ac:dyDescent="0.3">
      <c r="B69" s="79" t="s">
        <v>0</v>
      </c>
      <c r="C69" s="105" t="s">
        <v>77</v>
      </c>
      <c r="D69" s="64"/>
      <c r="E69" s="65" t="s">
        <v>22</v>
      </c>
      <c r="F69" s="66"/>
    </row>
    <row r="70" spans="2:6" ht="15.75" x14ac:dyDescent="0.3">
      <c r="B70" s="81" t="s">
        <v>1</v>
      </c>
      <c r="C70" s="82" t="s">
        <v>78</v>
      </c>
      <c r="D70" s="67"/>
      <c r="E70" s="87"/>
      <c r="F70" s="68"/>
    </row>
    <row r="71" spans="2:6" ht="16.5" x14ac:dyDescent="0.3">
      <c r="B71" s="81" t="s">
        <v>2</v>
      </c>
      <c r="C71" s="106">
        <v>130016</v>
      </c>
      <c r="D71" s="69"/>
      <c r="E71" s="101">
        <v>42011</v>
      </c>
      <c r="F71" s="68"/>
    </row>
    <row r="72" spans="2:6" ht="15.75" x14ac:dyDescent="0.3">
      <c r="B72" s="81" t="s">
        <v>3</v>
      </c>
      <c r="C72" s="106"/>
      <c r="D72" s="64"/>
      <c r="E72" s="96" t="s">
        <v>103</v>
      </c>
      <c r="F72" s="68"/>
    </row>
    <row r="73" spans="2:6" ht="15.75" x14ac:dyDescent="0.3">
      <c r="B73" s="81" t="s">
        <v>4</v>
      </c>
      <c r="C73" s="106">
        <v>203255</v>
      </c>
      <c r="D73" s="64"/>
      <c r="E73" s="68"/>
      <c r="F73" s="68"/>
    </row>
    <row r="74" spans="2:6" ht="15.75" x14ac:dyDescent="0.3">
      <c r="B74" s="71" t="s">
        <v>5</v>
      </c>
      <c r="C74" s="104">
        <v>1</v>
      </c>
      <c r="D74" s="64"/>
      <c r="E74" s="68"/>
      <c r="F74" s="68"/>
    </row>
    <row r="75" spans="2:6" ht="15.75" x14ac:dyDescent="0.3">
      <c r="B75" s="84" t="s">
        <v>6</v>
      </c>
      <c r="C75" s="107">
        <v>7137</v>
      </c>
      <c r="D75" s="64"/>
      <c r="E75" s="70"/>
      <c r="F75" s="68"/>
    </row>
    <row r="76" spans="2:6" ht="15.75" x14ac:dyDescent="0.3">
      <c r="B76" s="84" t="s">
        <v>7</v>
      </c>
      <c r="C76" s="107"/>
      <c r="D76" s="64"/>
      <c r="E76" s="70"/>
      <c r="F76" s="68"/>
    </row>
    <row r="77" spans="2:6" ht="16.5" thickBot="1" x14ac:dyDescent="0.35">
      <c r="B77" s="84" t="s">
        <v>8</v>
      </c>
      <c r="C77" s="107"/>
      <c r="D77" s="64"/>
      <c r="E77" s="70"/>
      <c r="F77" s="88"/>
    </row>
    <row r="78" spans="2:6" ht="16.5" thickBot="1" x14ac:dyDescent="0.35">
      <c r="B78" s="97" t="s">
        <v>9</v>
      </c>
      <c r="C78" s="111" t="s">
        <v>10</v>
      </c>
      <c r="D78" s="111" t="s">
        <v>11</v>
      </c>
      <c r="E78" s="111" t="s">
        <v>12</v>
      </c>
      <c r="F78" s="99" t="s">
        <v>13</v>
      </c>
    </row>
    <row r="79" spans="2:6" x14ac:dyDescent="0.25">
      <c r="B79" s="109"/>
      <c r="C79" s="108"/>
      <c r="D79" s="109"/>
      <c r="E79" s="110"/>
      <c r="F79" s="102"/>
    </row>
    <row r="80" spans="2:6" x14ac:dyDescent="0.25">
      <c r="B80" s="100" t="s">
        <v>82</v>
      </c>
      <c r="C80" s="86" t="s">
        <v>83</v>
      </c>
      <c r="D80" s="86">
        <v>3</v>
      </c>
      <c r="E80" s="93">
        <v>45675</v>
      </c>
      <c r="F80" s="60">
        <f>E80*D80</f>
        <v>137025</v>
      </c>
    </row>
    <row r="81" spans="2:6" ht="15.75" x14ac:dyDescent="0.3">
      <c r="B81" s="73"/>
      <c r="C81" s="74"/>
      <c r="D81" s="86"/>
      <c r="E81" s="75" t="s">
        <v>14</v>
      </c>
      <c r="F81" s="76">
        <f>SUM(F80)</f>
        <v>137025</v>
      </c>
    </row>
    <row r="84" spans="2:6" x14ac:dyDescent="0.25">
      <c r="E84" s="95" t="s">
        <v>76</v>
      </c>
      <c r="F84" s="55">
        <f>F81+F65+F49+F33+F17</f>
        <v>991900</v>
      </c>
    </row>
    <row r="85" spans="2:6" x14ac:dyDescent="0.25">
      <c r="F85" t="s">
        <v>22</v>
      </c>
    </row>
  </sheetData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6"/>
  <sheetViews>
    <sheetView topLeftCell="A64" workbookViewId="0">
      <selection activeCell="B30" sqref="B30"/>
    </sheetView>
  </sheetViews>
  <sheetFormatPr baseColWidth="10" defaultRowHeight="15" x14ac:dyDescent="0.25"/>
  <cols>
    <col min="2" max="2" width="32.42578125" customWidth="1"/>
    <col min="3" max="3" width="44.42578125" customWidth="1"/>
    <col min="4" max="4" width="10.28515625" customWidth="1"/>
    <col min="5" max="5" width="14" customWidth="1"/>
    <col min="6" max="6" width="17.42578125" customWidth="1"/>
  </cols>
  <sheetData>
    <row r="2" spans="2:6" ht="15.75" thickBot="1" x14ac:dyDescent="0.3"/>
    <row r="3" spans="2:6" ht="15.75" thickBot="1" x14ac:dyDescent="0.3">
      <c r="B3" s="77"/>
      <c r="C3" s="78" t="s">
        <v>25</v>
      </c>
      <c r="D3" s="61"/>
      <c r="E3" s="62"/>
      <c r="F3" s="63"/>
    </row>
    <row r="4" spans="2:6" ht="15.75" x14ac:dyDescent="0.3">
      <c r="B4" s="79" t="s">
        <v>0</v>
      </c>
      <c r="C4" s="105" t="s">
        <v>77</v>
      </c>
      <c r="D4" s="64"/>
      <c r="E4" s="65" t="s">
        <v>22</v>
      </c>
      <c r="F4" s="66"/>
    </row>
    <row r="5" spans="2:6" ht="15.75" x14ac:dyDescent="0.3">
      <c r="B5" s="81" t="s">
        <v>1</v>
      </c>
      <c r="C5" s="82" t="s">
        <v>78</v>
      </c>
      <c r="D5" s="67"/>
      <c r="E5" s="87"/>
      <c r="F5" s="68"/>
    </row>
    <row r="6" spans="2:6" ht="16.5" x14ac:dyDescent="0.3">
      <c r="B6" s="81" t="s">
        <v>2</v>
      </c>
      <c r="C6" s="106">
        <v>130016</v>
      </c>
      <c r="D6" s="69"/>
      <c r="E6" s="101">
        <v>42011</v>
      </c>
      <c r="F6" s="68"/>
    </row>
    <row r="7" spans="2:6" ht="15.75" x14ac:dyDescent="0.3">
      <c r="B7" s="81" t="s">
        <v>3</v>
      </c>
      <c r="C7" s="106"/>
      <c r="D7" s="64"/>
      <c r="E7" s="96" t="s">
        <v>104</v>
      </c>
      <c r="F7" s="68"/>
    </row>
    <row r="8" spans="2:6" ht="15.75" x14ac:dyDescent="0.3">
      <c r="B8" s="81" t="s">
        <v>4</v>
      </c>
      <c r="C8" s="106">
        <v>203252</v>
      </c>
      <c r="D8" s="64"/>
      <c r="E8" s="68"/>
      <c r="F8" s="68"/>
    </row>
    <row r="9" spans="2:6" ht="15.75" x14ac:dyDescent="0.3">
      <c r="B9" s="71" t="s">
        <v>5</v>
      </c>
      <c r="C9" s="104">
        <v>1</v>
      </c>
      <c r="D9" s="64"/>
      <c r="E9" s="68"/>
      <c r="F9" s="68"/>
    </row>
    <row r="10" spans="2:6" ht="15.75" x14ac:dyDescent="0.3">
      <c r="B10" s="84" t="s">
        <v>6</v>
      </c>
      <c r="C10" s="107">
        <v>7137</v>
      </c>
      <c r="D10" s="64"/>
      <c r="E10" s="70"/>
      <c r="F10" s="68"/>
    </row>
    <row r="11" spans="2:6" ht="15.75" x14ac:dyDescent="0.3">
      <c r="B11" s="84" t="s">
        <v>7</v>
      </c>
      <c r="C11" s="107"/>
      <c r="D11" s="64"/>
      <c r="E11" s="70"/>
      <c r="F11" s="68"/>
    </row>
    <row r="12" spans="2:6" ht="16.5" thickBot="1" x14ac:dyDescent="0.35">
      <c r="B12" s="84" t="s">
        <v>8</v>
      </c>
      <c r="C12" s="107"/>
      <c r="D12" s="64"/>
      <c r="E12" s="70"/>
      <c r="F12" s="88"/>
    </row>
    <row r="13" spans="2:6" ht="16.5" thickBot="1" x14ac:dyDescent="0.35">
      <c r="B13" s="97" t="s">
        <v>9</v>
      </c>
      <c r="C13" s="111" t="s">
        <v>10</v>
      </c>
      <c r="D13" s="111" t="s">
        <v>11</v>
      </c>
      <c r="E13" s="111" t="s">
        <v>12</v>
      </c>
      <c r="F13" s="99" t="s">
        <v>13</v>
      </c>
    </row>
    <row r="14" spans="2:6" x14ac:dyDescent="0.25">
      <c r="B14" s="109"/>
      <c r="C14" s="108"/>
      <c r="D14" s="109"/>
      <c r="E14" s="110"/>
      <c r="F14" s="102"/>
    </row>
    <row r="15" spans="2:6" x14ac:dyDescent="0.25">
      <c r="B15" s="100" t="s">
        <v>82</v>
      </c>
      <c r="C15" s="86" t="s">
        <v>83</v>
      </c>
      <c r="D15" s="86">
        <v>2</v>
      </c>
      <c r="E15" s="93">
        <v>45675</v>
      </c>
      <c r="F15" s="60">
        <f>E15*D15</f>
        <v>91350</v>
      </c>
    </row>
    <row r="16" spans="2:6" ht="15.75" x14ac:dyDescent="0.3">
      <c r="B16" s="73"/>
      <c r="C16" s="74"/>
      <c r="D16" s="86"/>
      <c r="E16" s="75" t="s">
        <v>14</v>
      </c>
      <c r="F16" s="76">
        <f>SUM(F15)</f>
        <v>91350</v>
      </c>
    </row>
    <row r="18" spans="2:6" ht="15.75" thickBot="1" x14ac:dyDescent="0.3"/>
    <row r="19" spans="2:6" ht="15.75" thickBot="1" x14ac:dyDescent="0.3">
      <c r="B19" s="77"/>
      <c r="C19" s="78" t="s">
        <v>26</v>
      </c>
      <c r="D19" s="61"/>
      <c r="E19" s="62"/>
      <c r="F19" s="63"/>
    </row>
    <row r="20" spans="2:6" ht="15.75" x14ac:dyDescent="0.3">
      <c r="B20" s="79" t="s">
        <v>0</v>
      </c>
      <c r="C20" s="105" t="s">
        <v>84</v>
      </c>
      <c r="D20" s="64"/>
      <c r="E20" s="65" t="s">
        <v>22</v>
      </c>
      <c r="F20" s="66"/>
    </row>
    <row r="21" spans="2:6" ht="15.75" x14ac:dyDescent="0.3">
      <c r="B21" s="81" t="s">
        <v>1</v>
      </c>
      <c r="C21" s="82" t="s">
        <v>85</v>
      </c>
      <c r="D21" s="67"/>
      <c r="E21" s="87"/>
      <c r="F21" s="68"/>
    </row>
    <row r="22" spans="2:6" ht="16.5" x14ac:dyDescent="0.3">
      <c r="B22" s="81" t="s">
        <v>2</v>
      </c>
      <c r="C22" s="106"/>
      <c r="D22" s="69"/>
      <c r="E22" s="101">
        <v>42011</v>
      </c>
      <c r="F22" s="68"/>
    </row>
    <row r="23" spans="2:6" ht="15.75" x14ac:dyDescent="0.3">
      <c r="B23" s="81" t="s">
        <v>3</v>
      </c>
      <c r="C23" s="106"/>
      <c r="D23" s="64"/>
      <c r="E23" s="96" t="s">
        <v>105</v>
      </c>
      <c r="F23" s="68"/>
    </row>
    <row r="24" spans="2:6" ht="15.75" x14ac:dyDescent="0.3">
      <c r="B24" s="81" t="s">
        <v>4</v>
      </c>
      <c r="C24" s="106"/>
      <c r="D24" s="64"/>
      <c r="E24" s="68"/>
      <c r="F24" s="68"/>
    </row>
    <row r="25" spans="2:6" ht="15.75" x14ac:dyDescent="0.3">
      <c r="B25" s="71" t="s">
        <v>5</v>
      </c>
      <c r="C25" s="104">
        <v>1</v>
      </c>
      <c r="D25" s="64"/>
      <c r="E25" s="68"/>
      <c r="F25" s="68"/>
    </row>
    <row r="26" spans="2:6" ht="15.75" x14ac:dyDescent="0.3">
      <c r="B26" s="84" t="s">
        <v>6</v>
      </c>
      <c r="C26" s="107">
        <v>7056</v>
      </c>
      <c r="D26" s="64"/>
      <c r="E26" s="70"/>
      <c r="F26" s="68"/>
    </row>
    <row r="27" spans="2:6" ht="15.75" x14ac:dyDescent="0.3">
      <c r="B27" s="84" t="s">
        <v>7</v>
      </c>
      <c r="C27" s="107"/>
      <c r="D27" s="64"/>
      <c r="E27" s="70"/>
      <c r="F27" s="68"/>
    </row>
    <row r="28" spans="2:6" ht="16.5" thickBot="1" x14ac:dyDescent="0.35">
      <c r="B28" s="84" t="s">
        <v>8</v>
      </c>
      <c r="C28" s="107"/>
      <c r="D28" s="64"/>
      <c r="E28" s="70"/>
      <c r="F28" s="88"/>
    </row>
    <row r="29" spans="2:6" ht="16.5" thickBot="1" x14ac:dyDescent="0.35">
      <c r="B29" s="97" t="s">
        <v>9</v>
      </c>
      <c r="C29" s="111" t="s">
        <v>10</v>
      </c>
      <c r="D29" s="111" t="s">
        <v>11</v>
      </c>
      <c r="E29" s="111" t="s">
        <v>12</v>
      </c>
      <c r="F29" s="99" t="s">
        <v>13</v>
      </c>
    </row>
    <row r="30" spans="2:6" x14ac:dyDescent="0.25">
      <c r="B30" s="109">
        <v>111110000</v>
      </c>
      <c r="C30" s="108" t="s">
        <v>87</v>
      </c>
      <c r="D30" s="109">
        <v>1</v>
      </c>
      <c r="E30" s="110">
        <v>220000</v>
      </c>
      <c r="F30" s="102">
        <f>E30*D30</f>
        <v>220000</v>
      </c>
    </row>
    <row r="31" spans="2:6" x14ac:dyDescent="0.25">
      <c r="B31" s="100">
        <v>3200000000</v>
      </c>
      <c r="C31" s="86" t="s">
        <v>86</v>
      </c>
      <c r="D31" s="86">
        <v>1</v>
      </c>
      <c r="E31" s="93">
        <v>180000</v>
      </c>
      <c r="F31" s="60">
        <f>E31*D31</f>
        <v>180000</v>
      </c>
    </row>
    <row r="32" spans="2:6" ht="15.75" x14ac:dyDescent="0.3">
      <c r="B32" s="73"/>
      <c r="C32" s="74"/>
      <c r="D32" s="86"/>
      <c r="E32" s="75" t="s">
        <v>14</v>
      </c>
      <c r="F32" s="76">
        <f>SUM(F30:F31)</f>
        <v>400000</v>
      </c>
    </row>
    <row r="34" spans="2:6" ht="15.75" thickBot="1" x14ac:dyDescent="0.3"/>
    <row r="35" spans="2:6" ht="15.75" thickBot="1" x14ac:dyDescent="0.3">
      <c r="B35" s="77"/>
      <c r="C35" s="78" t="s">
        <v>31</v>
      </c>
      <c r="D35" s="61"/>
      <c r="E35" s="62"/>
      <c r="F35" s="63"/>
    </row>
    <row r="36" spans="2:6" ht="15.75" x14ac:dyDescent="0.3">
      <c r="B36" s="79" t="s">
        <v>0</v>
      </c>
      <c r="C36" s="105" t="s">
        <v>88</v>
      </c>
      <c r="D36" s="64"/>
      <c r="E36" s="65" t="s">
        <v>22</v>
      </c>
      <c r="F36" s="66"/>
    </row>
    <row r="37" spans="2:6" ht="15.75" x14ac:dyDescent="0.3">
      <c r="B37" s="81" t="s">
        <v>1</v>
      </c>
      <c r="C37" s="82" t="s">
        <v>89</v>
      </c>
      <c r="D37" s="67"/>
      <c r="E37" s="87"/>
      <c r="F37" s="68"/>
    </row>
    <row r="38" spans="2:6" ht="16.5" x14ac:dyDescent="0.3">
      <c r="B38" s="81" t="s">
        <v>2</v>
      </c>
      <c r="C38" s="106">
        <v>130626</v>
      </c>
      <c r="D38" s="69"/>
      <c r="E38" s="101">
        <v>42011</v>
      </c>
      <c r="F38" s="68"/>
    </row>
    <row r="39" spans="2:6" ht="15.75" x14ac:dyDescent="0.3">
      <c r="B39" s="81" t="s">
        <v>3</v>
      </c>
      <c r="C39" s="106"/>
      <c r="D39" s="64"/>
      <c r="E39" s="96" t="s">
        <v>106</v>
      </c>
      <c r="F39" s="68"/>
    </row>
    <row r="40" spans="2:6" ht="15.75" x14ac:dyDescent="0.3">
      <c r="B40" s="81" t="s">
        <v>4</v>
      </c>
      <c r="C40" s="106"/>
      <c r="D40" s="64"/>
      <c r="E40" s="68"/>
      <c r="F40" s="68"/>
    </row>
    <row r="41" spans="2:6" ht="15.75" x14ac:dyDescent="0.3">
      <c r="B41" s="71" t="s">
        <v>5</v>
      </c>
      <c r="C41" s="104">
        <v>1</v>
      </c>
      <c r="D41" s="64"/>
      <c r="E41" s="68"/>
      <c r="F41" s="68"/>
    </row>
    <row r="42" spans="2:6" ht="15.75" x14ac:dyDescent="0.3">
      <c r="B42" s="84" t="s">
        <v>6</v>
      </c>
      <c r="C42" s="107">
        <v>7064</v>
      </c>
      <c r="D42" s="64"/>
      <c r="E42" s="70"/>
      <c r="F42" s="68"/>
    </row>
    <row r="43" spans="2:6" ht="15.75" x14ac:dyDescent="0.3">
      <c r="B43" s="84" t="s">
        <v>7</v>
      </c>
      <c r="C43" s="107"/>
      <c r="D43" s="64"/>
      <c r="E43" s="70"/>
      <c r="F43" s="68"/>
    </row>
    <row r="44" spans="2:6" ht="16.5" thickBot="1" x14ac:dyDescent="0.35">
      <c r="B44" s="84" t="s">
        <v>8</v>
      </c>
      <c r="C44" s="107"/>
      <c r="D44" s="64"/>
      <c r="E44" s="70"/>
      <c r="F44" s="88"/>
    </row>
    <row r="45" spans="2:6" ht="16.5" thickBot="1" x14ac:dyDescent="0.35">
      <c r="B45" s="97" t="s">
        <v>9</v>
      </c>
      <c r="C45" s="111" t="s">
        <v>10</v>
      </c>
      <c r="D45" s="111" t="s">
        <v>11</v>
      </c>
      <c r="E45" s="111" t="s">
        <v>12</v>
      </c>
      <c r="F45" s="99" t="s">
        <v>13</v>
      </c>
    </row>
    <row r="46" spans="2:6" x14ac:dyDescent="0.25">
      <c r="B46" s="109"/>
      <c r="C46" s="108"/>
      <c r="D46" s="109"/>
      <c r="E46" s="110"/>
      <c r="F46" s="102"/>
    </row>
    <row r="47" spans="2:6" x14ac:dyDescent="0.25">
      <c r="B47" s="100" t="s">
        <v>91</v>
      </c>
      <c r="C47" s="86" t="s">
        <v>90</v>
      </c>
      <c r="D47" s="86">
        <v>1</v>
      </c>
      <c r="E47" s="93">
        <v>1050000</v>
      </c>
      <c r="F47" s="60">
        <f>E47*D47</f>
        <v>1050000</v>
      </c>
    </row>
    <row r="48" spans="2:6" ht="15.75" x14ac:dyDescent="0.3">
      <c r="B48" s="73"/>
      <c r="C48" s="74"/>
      <c r="D48" s="86"/>
      <c r="E48" s="75" t="s">
        <v>14</v>
      </c>
      <c r="F48" s="76">
        <f>SUM(F47)</f>
        <v>1050000</v>
      </c>
    </row>
    <row r="50" spans="2:6" ht="15.75" thickBot="1" x14ac:dyDescent="0.3"/>
    <row r="51" spans="2:6" ht="15.75" thickBot="1" x14ac:dyDescent="0.3">
      <c r="B51" s="77"/>
      <c r="C51" s="78" t="s">
        <v>38</v>
      </c>
      <c r="D51" s="61"/>
      <c r="E51" s="62"/>
      <c r="F51" s="63"/>
    </row>
    <row r="52" spans="2:6" ht="15.75" x14ac:dyDescent="0.3">
      <c r="B52" s="79" t="s">
        <v>0</v>
      </c>
      <c r="C52" s="105" t="s">
        <v>17</v>
      </c>
      <c r="D52" s="64"/>
      <c r="E52" s="65" t="s">
        <v>22</v>
      </c>
      <c r="F52" s="66"/>
    </row>
    <row r="53" spans="2:6" ht="15.75" x14ac:dyDescent="0.3">
      <c r="B53" s="81" t="s">
        <v>1</v>
      </c>
      <c r="C53" s="82" t="s">
        <v>18</v>
      </c>
      <c r="D53" s="67"/>
      <c r="E53" s="87"/>
      <c r="F53" s="68"/>
    </row>
    <row r="54" spans="2:6" ht="16.5" x14ac:dyDescent="0.3">
      <c r="B54" s="81" t="s">
        <v>2</v>
      </c>
      <c r="C54" s="106"/>
      <c r="D54" s="69"/>
      <c r="E54" s="101">
        <v>42011</v>
      </c>
      <c r="F54" s="68"/>
    </row>
    <row r="55" spans="2:6" ht="15.75" x14ac:dyDescent="0.3">
      <c r="B55" s="81" t="s">
        <v>3</v>
      </c>
      <c r="C55" s="106"/>
      <c r="D55" s="64"/>
      <c r="E55" s="96" t="s">
        <v>107</v>
      </c>
      <c r="F55" s="68"/>
    </row>
    <row r="56" spans="2:6" ht="15.75" x14ac:dyDescent="0.3">
      <c r="B56" s="81" t="s">
        <v>4</v>
      </c>
      <c r="C56" s="106">
        <v>115449</v>
      </c>
      <c r="D56" s="64"/>
      <c r="E56" s="68"/>
      <c r="F56" s="68"/>
    </row>
    <row r="57" spans="2:6" ht="15.75" x14ac:dyDescent="0.3">
      <c r="B57" s="71" t="s">
        <v>5</v>
      </c>
      <c r="C57" s="104">
        <v>1</v>
      </c>
      <c r="D57" s="64"/>
      <c r="E57" s="68"/>
      <c r="F57" s="68"/>
    </row>
    <row r="58" spans="2:6" ht="15.75" x14ac:dyDescent="0.3">
      <c r="B58" s="84" t="s">
        <v>6</v>
      </c>
      <c r="C58" s="107">
        <v>7187</v>
      </c>
      <c r="D58" s="64"/>
      <c r="E58" s="70"/>
      <c r="F58" s="68"/>
    </row>
    <row r="59" spans="2:6" ht="15.75" x14ac:dyDescent="0.3">
      <c r="B59" s="84" t="s">
        <v>7</v>
      </c>
      <c r="C59" s="107"/>
      <c r="D59" s="64"/>
      <c r="E59" s="70"/>
      <c r="F59" s="68"/>
    </row>
    <row r="60" spans="2:6" ht="16.5" thickBot="1" x14ac:dyDescent="0.35">
      <c r="B60" s="84" t="s">
        <v>8</v>
      </c>
      <c r="C60" s="107"/>
      <c r="D60" s="64"/>
      <c r="E60" s="70"/>
      <c r="F60" s="88"/>
    </row>
    <row r="61" spans="2:6" ht="16.5" thickBot="1" x14ac:dyDescent="0.35">
      <c r="B61" s="97" t="s">
        <v>9</v>
      </c>
      <c r="C61" s="111" t="s">
        <v>10</v>
      </c>
      <c r="D61" s="111" t="s">
        <v>11</v>
      </c>
      <c r="E61" s="111" t="s">
        <v>12</v>
      </c>
      <c r="F61" s="99" t="s">
        <v>13</v>
      </c>
    </row>
    <row r="62" spans="2:6" x14ac:dyDescent="0.25">
      <c r="B62" s="109"/>
      <c r="C62" s="108"/>
      <c r="D62" s="109"/>
      <c r="E62" s="110"/>
      <c r="F62" s="102"/>
    </row>
    <row r="63" spans="2:6" x14ac:dyDescent="0.25">
      <c r="B63" s="100">
        <v>4</v>
      </c>
      <c r="C63" s="86" t="s">
        <v>92</v>
      </c>
      <c r="D63" s="86">
        <v>1</v>
      </c>
      <c r="E63" s="93">
        <v>122321</v>
      </c>
      <c r="F63" s="60">
        <f>E63*D63</f>
        <v>122321</v>
      </c>
    </row>
    <row r="64" spans="2:6" ht="15.75" x14ac:dyDescent="0.3">
      <c r="B64" s="73"/>
      <c r="C64" s="74"/>
      <c r="D64" s="86"/>
      <c r="E64" s="75" t="s">
        <v>14</v>
      </c>
      <c r="F64" s="76">
        <f>SUM(F63)</f>
        <v>122321</v>
      </c>
    </row>
    <row r="66" spans="2:6" ht="15.75" thickBot="1" x14ac:dyDescent="0.3"/>
    <row r="67" spans="2:6" ht="15.75" thickBot="1" x14ac:dyDescent="0.3">
      <c r="B67" s="77"/>
      <c r="C67" s="78" t="s">
        <v>42</v>
      </c>
      <c r="D67" s="61"/>
      <c r="E67" s="62"/>
      <c r="F67" s="63"/>
    </row>
    <row r="68" spans="2:6" ht="15.75" x14ac:dyDescent="0.3">
      <c r="B68" s="79" t="s">
        <v>0</v>
      </c>
      <c r="C68" s="105" t="s">
        <v>17</v>
      </c>
      <c r="D68" s="64"/>
      <c r="E68" s="65" t="s">
        <v>22</v>
      </c>
      <c r="F68" s="66"/>
    </row>
    <row r="69" spans="2:6" ht="15.75" x14ac:dyDescent="0.3">
      <c r="B69" s="81" t="s">
        <v>1</v>
      </c>
      <c r="C69" s="82" t="s">
        <v>18</v>
      </c>
      <c r="D69" s="67"/>
      <c r="E69" s="87"/>
      <c r="F69" s="68"/>
    </row>
    <row r="70" spans="2:6" ht="16.5" x14ac:dyDescent="0.3">
      <c r="B70" s="81" t="s">
        <v>2</v>
      </c>
      <c r="C70" s="106">
        <v>131432</v>
      </c>
      <c r="D70" s="69"/>
      <c r="E70" s="101">
        <v>42030</v>
      </c>
      <c r="F70" s="68"/>
    </row>
    <row r="71" spans="2:6" ht="15.75" x14ac:dyDescent="0.3">
      <c r="B71" s="81" t="s">
        <v>3</v>
      </c>
      <c r="C71" s="106"/>
      <c r="D71" s="64"/>
      <c r="E71" s="96" t="s">
        <v>160</v>
      </c>
      <c r="F71" s="68"/>
    </row>
    <row r="72" spans="2:6" ht="15.75" x14ac:dyDescent="0.3">
      <c r="B72" s="81" t="s">
        <v>4</v>
      </c>
      <c r="C72" s="106">
        <v>115452</v>
      </c>
      <c r="D72" s="64"/>
      <c r="E72" s="68"/>
      <c r="F72" s="68"/>
    </row>
    <row r="73" spans="2:6" ht="15.75" x14ac:dyDescent="0.3">
      <c r="B73" s="71" t="s">
        <v>5</v>
      </c>
      <c r="C73" s="104">
        <v>1</v>
      </c>
      <c r="D73" s="64"/>
      <c r="E73" s="68"/>
      <c r="F73" s="68"/>
    </row>
    <row r="74" spans="2:6" ht="15.75" x14ac:dyDescent="0.3">
      <c r="B74" s="84" t="s">
        <v>6</v>
      </c>
      <c r="C74" s="107">
        <v>7190</v>
      </c>
      <c r="D74" s="64"/>
      <c r="E74" s="70"/>
      <c r="F74" s="68"/>
    </row>
    <row r="75" spans="2:6" ht="15.75" x14ac:dyDescent="0.3">
      <c r="B75" s="84" t="s">
        <v>7</v>
      </c>
      <c r="C75" s="107"/>
      <c r="D75" s="64"/>
      <c r="E75" s="70"/>
      <c r="F75" s="68"/>
    </row>
    <row r="76" spans="2:6" ht="16.5" thickBot="1" x14ac:dyDescent="0.35">
      <c r="B76" s="84" t="s">
        <v>8</v>
      </c>
      <c r="C76" s="107"/>
      <c r="D76" s="64"/>
      <c r="E76" s="70"/>
      <c r="F76" s="88"/>
    </row>
    <row r="77" spans="2:6" ht="16.5" thickBot="1" x14ac:dyDescent="0.35">
      <c r="B77" s="97" t="s">
        <v>9</v>
      </c>
      <c r="C77" s="111" t="s">
        <v>10</v>
      </c>
      <c r="D77" s="111" t="s">
        <v>11</v>
      </c>
      <c r="E77" s="111" t="s">
        <v>12</v>
      </c>
      <c r="F77" s="99" t="s">
        <v>13</v>
      </c>
    </row>
    <row r="78" spans="2:6" x14ac:dyDescent="0.25">
      <c r="B78" s="109"/>
      <c r="C78" s="108"/>
      <c r="D78" s="109"/>
      <c r="E78" s="110"/>
      <c r="F78" s="102"/>
    </row>
    <row r="79" spans="2:6" x14ac:dyDescent="0.25">
      <c r="B79" s="100" t="s">
        <v>82</v>
      </c>
      <c r="C79" s="86" t="s">
        <v>93</v>
      </c>
      <c r="D79" s="86">
        <v>3</v>
      </c>
      <c r="E79" s="93">
        <v>75000</v>
      </c>
      <c r="F79" s="60">
        <f>E79*D79</f>
        <v>225000</v>
      </c>
    </row>
    <row r="80" spans="2:6" ht="15.75" x14ac:dyDescent="0.3">
      <c r="B80" s="73"/>
      <c r="C80" s="74"/>
      <c r="D80" s="86"/>
      <c r="E80" s="75" t="s">
        <v>14</v>
      </c>
      <c r="F80" s="76">
        <f>SUM(F79)</f>
        <v>225000</v>
      </c>
    </row>
    <row r="83" spans="2:6" x14ac:dyDescent="0.25">
      <c r="E83" s="95" t="s">
        <v>16</v>
      </c>
      <c r="F83" s="103">
        <f>F80+F64+F48+F32+F16</f>
        <v>1888671</v>
      </c>
    </row>
    <row r="86" spans="2:6" x14ac:dyDescent="0.25">
      <c r="B86" s="112"/>
    </row>
  </sheetData>
  <pageMargins left="0.70866141732283472" right="0.70866141732283472" top="0.74803149606299213" bottom="0.74803149606299213" header="0.31496062992125984" footer="0.31496062992125984"/>
  <pageSetup paperSize="9" scale="58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83"/>
  <sheetViews>
    <sheetView workbookViewId="0">
      <selection activeCell="H27" sqref="H27"/>
    </sheetView>
  </sheetViews>
  <sheetFormatPr baseColWidth="10" defaultRowHeight="15" x14ac:dyDescent="0.25"/>
  <cols>
    <col min="2" max="2" width="32.140625" customWidth="1"/>
    <col min="3" max="3" width="41.140625" customWidth="1"/>
    <col min="4" max="5" width="14" customWidth="1"/>
    <col min="6" max="6" width="14.140625" customWidth="1"/>
  </cols>
  <sheetData>
    <row r="2" spans="2:6" ht="15.75" thickBot="1" x14ac:dyDescent="0.3"/>
    <row r="3" spans="2:6" ht="15.75" thickBot="1" x14ac:dyDescent="0.3">
      <c r="B3" s="77"/>
      <c r="C3" s="78" t="s">
        <v>45</v>
      </c>
      <c r="D3" s="61"/>
      <c r="E3" s="62"/>
      <c r="F3" s="63"/>
    </row>
    <row r="4" spans="2:6" ht="15.75" x14ac:dyDescent="0.3">
      <c r="B4" s="79" t="s">
        <v>0</v>
      </c>
      <c r="C4" s="105" t="s">
        <v>17</v>
      </c>
      <c r="D4" s="64"/>
      <c r="E4" s="65" t="s">
        <v>22</v>
      </c>
      <c r="F4" s="66"/>
    </row>
    <row r="5" spans="2:6" ht="15.75" x14ac:dyDescent="0.3">
      <c r="B5" s="81" t="s">
        <v>1</v>
      </c>
      <c r="C5" s="82" t="s">
        <v>18</v>
      </c>
      <c r="D5" s="67"/>
      <c r="E5" s="87"/>
      <c r="F5" s="68"/>
    </row>
    <row r="6" spans="2:6" ht="16.5" x14ac:dyDescent="0.3">
      <c r="B6" s="81" t="s">
        <v>2</v>
      </c>
      <c r="C6" s="106"/>
      <c r="D6" s="69"/>
      <c r="E6" s="101">
        <v>42011</v>
      </c>
      <c r="F6" s="68"/>
    </row>
    <row r="7" spans="2:6" ht="15.75" x14ac:dyDescent="0.3">
      <c r="B7" s="81" t="s">
        <v>3</v>
      </c>
      <c r="C7" s="106"/>
      <c r="D7" s="64"/>
      <c r="E7" s="96" t="s">
        <v>108</v>
      </c>
      <c r="F7" s="68"/>
    </row>
    <row r="8" spans="2:6" ht="15.75" x14ac:dyDescent="0.3">
      <c r="B8" s="81" t="s">
        <v>4</v>
      </c>
      <c r="C8" s="106">
        <v>115448</v>
      </c>
      <c r="D8" s="64"/>
      <c r="E8" s="68"/>
      <c r="F8" s="68"/>
    </row>
    <row r="9" spans="2:6" ht="15.75" x14ac:dyDescent="0.3">
      <c r="B9" s="71" t="s">
        <v>5</v>
      </c>
      <c r="C9" s="104">
        <v>1</v>
      </c>
      <c r="D9" s="64"/>
      <c r="E9" s="68"/>
      <c r="F9" s="68"/>
    </row>
    <row r="10" spans="2:6" ht="15.75" x14ac:dyDescent="0.3">
      <c r="B10" s="84" t="s">
        <v>6</v>
      </c>
      <c r="C10" s="107">
        <v>7185</v>
      </c>
      <c r="D10" s="64"/>
      <c r="E10" s="70"/>
      <c r="F10" s="68"/>
    </row>
    <row r="11" spans="2:6" ht="15.75" x14ac:dyDescent="0.3">
      <c r="B11" s="84" t="s">
        <v>7</v>
      </c>
      <c r="C11" s="107"/>
      <c r="D11" s="64"/>
      <c r="E11" s="70"/>
      <c r="F11" s="68"/>
    </row>
    <row r="12" spans="2:6" ht="16.5" thickBot="1" x14ac:dyDescent="0.35">
      <c r="B12" s="84" t="s">
        <v>8</v>
      </c>
      <c r="C12" s="107"/>
      <c r="D12" s="64"/>
      <c r="E12" s="70"/>
      <c r="F12" s="88"/>
    </row>
    <row r="13" spans="2:6" ht="16.5" thickBot="1" x14ac:dyDescent="0.35">
      <c r="B13" s="97" t="s">
        <v>9</v>
      </c>
      <c r="C13" s="111" t="s">
        <v>10</v>
      </c>
      <c r="D13" s="111" t="s">
        <v>11</v>
      </c>
      <c r="E13" s="111" t="s">
        <v>12</v>
      </c>
      <c r="F13" s="99" t="s">
        <v>13</v>
      </c>
    </row>
    <row r="14" spans="2:6" x14ac:dyDescent="0.25">
      <c r="B14" s="109"/>
      <c r="C14" s="108" t="s">
        <v>98</v>
      </c>
      <c r="D14" s="109"/>
      <c r="E14" s="110"/>
      <c r="F14" s="102"/>
    </row>
    <row r="15" spans="2:6" x14ac:dyDescent="0.25">
      <c r="B15" s="100">
        <v>3200000000</v>
      </c>
      <c r="C15" s="86" t="s">
        <v>97</v>
      </c>
      <c r="D15" s="86">
        <v>1</v>
      </c>
      <c r="E15" s="93">
        <v>185000</v>
      </c>
      <c r="F15" s="60">
        <f>E15*D15</f>
        <v>185000</v>
      </c>
    </row>
    <row r="16" spans="2:6" ht="15.75" x14ac:dyDescent="0.3">
      <c r="B16" s="73"/>
      <c r="C16" s="74"/>
      <c r="D16" s="86"/>
      <c r="E16" s="75" t="s">
        <v>14</v>
      </c>
      <c r="F16" s="76">
        <f>SUM(F15)</f>
        <v>185000</v>
      </c>
    </row>
    <row r="18" spans="2:6" ht="15.75" thickBot="1" x14ac:dyDescent="0.3"/>
    <row r="19" spans="2:6" ht="15.75" thickBot="1" x14ac:dyDescent="0.3">
      <c r="B19" s="77"/>
      <c r="C19" s="78" t="s">
        <v>71</v>
      </c>
      <c r="D19" s="61"/>
      <c r="E19" s="62"/>
      <c r="F19" s="63"/>
    </row>
    <row r="20" spans="2:6" ht="15.75" x14ac:dyDescent="0.3">
      <c r="B20" s="79" t="s">
        <v>0</v>
      </c>
      <c r="C20" s="105" t="s">
        <v>84</v>
      </c>
      <c r="D20" s="64"/>
      <c r="E20" s="65" t="s">
        <v>22</v>
      </c>
      <c r="F20" s="66"/>
    </row>
    <row r="21" spans="2:6" ht="15.75" x14ac:dyDescent="0.3">
      <c r="B21" s="81" t="s">
        <v>1</v>
      </c>
      <c r="C21" s="82" t="s">
        <v>85</v>
      </c>
      <c r="D21" s="67"/>
      <c r="E21" s="87"/>
      <c r="F21" s="68"/>
    </row>
    <row r="22" spans="2:6" ht="16.5" x14ac:dyDescent="0.3">
      <c r="B22" s="81" t="s">
        <v>2</v>
      </c>
      <c r="C22" s="106"/>
      <c r="D22" s="69"/>
      <c r="E22" s="101">
        <v>42023</v>
      </c>
      <c r="F22" s="68"/>
    </row>
    <row r="23" spans="2:6" ht="15.75" x14ac:dyDescent="0.3">
      <c r="B23" s="81" t="s">
        <v>3</v>
      </c>
      <c r="C23" s="106"/>
      <c r="D23" s="64"/>
      <c r="E23" s="96" t="s">
        <v>127</v>
      </c>
      <c r="F23" s="68"/>
    </row>
    <row r="24" spans="2:6" ht="15.75" x14ac:dyDescent="0.3">
      <c r="B24" s="81" t="s">
        <v>4</v>
      </c>
      <c r="C24" s="106"/>
      <c r="D24" s="64"/>
      <c r="E24" s="68"/>
      <c r="F24" s="68"/>
    </row>
    <row r="25" spans="2:6" ht="15.75" x14ac:dyDescent="0.3">
      <c r="B25" s="71" t="s">
        <v>5</v>
      </c>
      <c r="C25" s="104">
        <v>1</v>
      </c>
      <c r="D25" s="64"/>
      <c r="E25" s="68"/>
      <c r="F25" s="68"/>
    </row>
    <row r="26" spans="2:6" ht="15.75" x14ac:dyDescent="0.3">
      <c r="B26" s="84" t="s">
        <v>6</v>
      </c>
      <c r="C26" s="107"/>
      <c r="D26" s="64"/>
      <c r="E26" s="70"/>
      <c r="F26" s="68"/>
    </row>
    <row r="27" spans="2:6" ht="15.75" x14ac:dyDescent="0.3">
      <c r="B27" s="84" t="s">
        <v>7</v>
      </c>
      <c r="C27" s="107"/>
      <c r="D27" s="64"/>
      <c r="E27" s="70"/>
      <c r="F27" s="68"/>
    </row>
    <row r="28" spans="2:6" ht="16.5" thickBot="1" x14ac:dyDescent="0.35">
      <c r="B28" s="84" t="s">
        <v>8</v>
      </c>
      <c r="C28" s="107"/>
      <c r="D28" s="64"/>
      <c r="E28" s="70"/>
      <c r="F28" s="88"/>
    </row>
    <row r="29" spans="2:6" ht="16.5" thickBot="1" x14ac:dyDescent="0.35">
      <c r="B29" s="97" t="s">
        <v>9</v>
      </c>
      <c r="C29" s="111" t="s">
        <v>10</v>
      </c>
      <c r="D29" s="111" t="s">
        <v>11</v>
      </c>
      <c r="E29" s="111" t="s">
        <v>12</v>
      </c>
      <c r="F29" s="99" t="s">
        <v>13</v>
      </c>
    </row>
    <row r="30" spans="2:6" x14ac:dyDescent="0.25">
      <c r="B30" s="109">
        <v>111110000</v>
      </c>
      <c r="C30" s="108" t="s">
        <v>109</v>
      </c>
      <c r="D30" s="109">
        <v>1</v>
      </c>
      <c r="E30" s="110">
        <v>44165</v>
      </c>
      <c r="F30" s="102">
        <f>E30*D30</f>
        <v>44165</v>
      </c>
    </row>
    <row r="31" spans="2:6" x14ac:dyDescent="0.25">
      <c r="B31" s="100">
        <v>32000000000</v>
      </c>
      <c r="C31" s="86" t="s">
        <v>110</v>
      </c>
      <c r="D31" s="86">
        <v>1</v>
      </c>
      <c r="E31" s="60">
        <v>36135</v>
      </c>
      <c r="F31" s="60">
        <f>E31*D31</f>
        <v>36135</v>
      </c>
    </row>
    <row r="32" spans="2:6" ht="15.75" x14ac:dyDescent="0.3">
      <c r="B32" s="73"/>
      <c r="C32" s="74"/>
      <c r="D32" s="86"/>
      <c r="E32" s="75" t="s">
        <v>14</v>
      </c>
      <c r="F32" s="76">
        <f>SUM(F30:F31)</f>
        <v>80300</v>
      </c>
    </row>
    <row r="34" spans="2:6" ht="15.75" thickBot="1" x14ac:dyDescent="0.3"/>
    <row r="35" spans="2:6" ht="15.75" thickBot="1" x14ac:dyDescent="0.3">
      <c r="B35" s="77"/>
      <c r="C35" s="78" t="s">
        <v>94</v>
      </c>
      <c r="D35" s="61"/>
      <c r="E35" s="62"/>
      <c r="F35" s="63"/>
    </row>
    <row r="36" spans="2:6" ht="15.75" x14ac:dyDescent="0.3">
      <c r="B36" s="79" t="s">
        <v>0</v>
      </c>
      <c r="C36" s="105" t="s">
        <v>111</v>
      </c>
      <c r="D36" s="64"/>
      <c r="E36" s="65" t="s">
        <v>22</v>
      </c>
      <c r="F36" s="66"/>
    </row>
    <row r="37" spans="2:6" ht="15.75" x14ac:dyDescent="0.3">
      <c r="B37" s="81" t="s">
        <v>1</v>
      </c>
      <c r="C37" s="82" t="s">
        <v>112</v>
      </c>
      <c r="D37" s="67"/>
      <c r="E37" s="87"/>
      <c r="F37" s="68"/>
    </row>
    <row r="38" spans="2:6" ht="16.5" x14ac:dyDescent="0.3">
      <c r="B38" s="81" t="s">
        <v>2</v>
      </c>
      <c r="C38" s="106"/>
      <c r="D38" s="69"/>
      <c r="E38" s="101">
        <v>42019</v>
      </c>
      <c r="F38" s="68"/>
    </row>
    <row r="39" spans="2:6" ht="15.75" x14ac:dyDescent="0.3">
      <c r="B39" s="81" t="s">
        <v>3</v>
      </c>
      <c r="C39" s="106"/>
      <c r="D39" s="64"/>
      <c r="E39" s="96" t="s">
        <v>124</v>
      </c>
      <c r="F39" s="68"/>
    </row>
    <row r="40" spans="2:6" ht="15.75" x14ac:dyDescent="0.3">
      <c r="B40" s="81" t="s">
        <v>4</v>
      </c>
      <c r="C40" s="106">
        <v>1396</v>
      </c>
      <c r="D40" s="64"/>
      <c r="E40" s="68"/>
      <c r="F40" s="68"/>
    </row>
    <row r="41" spans="2:6" ht="15.75" x14ac:dyDescent="0.3">
      <c r="B41" s="71" t="s">
        <v>5</v>
      </c>
      <c r="C41" s="104"/>
      <c r="D41" s="64"/>
      <c r="E41" s="68"/>
      <c r="F41" s="68"/>
    </row>
    <row r="42" spans="2:6" ht="15.75" x14ac:dyDescent="0.3">
      <c r="B42" s="84" t="s">
        <v>6</v>
      </c>
      <c r="C42" s="107">
        <v>7181</v>
      </c>
      <c r="D42" s="64"/>
      <c r="E42" s="70"/>
      <c r="F42" s="68"/>
    </row>
    <row r="43" spans="2:6" ht="15.75" x14ac:dyDescent="0.3">
      <c r="B43" s="84" t="s">
        <v>7</v>
      </c>
      <c r="C43" s="107"/>
      <c r="D43" s="64"/>
      <c r="E43" s="70"/>
      <c r="F43" s="68"/>
    </row>
    <row r="44" spans="2:6" ht="16.5" thickBot="1" x14ac:dyDescent="0.35">
      <c r="B44" s="84" t="s">
        <v>8</v>
      </c>
      <c r="C44" s="107"/>
      <c r="D44" s="64"/>
      <c r="E44" s="70"/>
      <c r="F44" s="88"/>
    </row>
    <row r="45" spans="2:6" ht="16.5" thickBot="1" x14ac:dyDescent="0.35">
      <c r="B45" s="97" t="s">
        <v>9</v>
      </c>
      <c r="C45" s="111" t="s">
        <v>10</v>
      </c>
      <c r="D45" s="111" t="s">
        <v>11</v>
      </c>
      <c r="E45" s="111" t="s">
        <v>12</v>
      </c>
      <c r="F45" s="99" t="s">
        <v>13</v>
      </c>
    </row>
    <row r="46" spans="2:6" x14ac:dyDescent="0.25">
      <c r="B46" s="109"/>
      <c r="C46" s="108"/>
      <c r="D46" s="109"/>
      <c r="E46" s="110"/>
      <c r="F46" s="102"/>
    </row>
    <row r="47" spans="2:6" x14ac:dyDescent="0.25">
      <c r="B47" s="100"/>
      <c r="C47" s="86" t="s">
        <v>113</v>
      </c>
      <c r="D47" s="86">
        <v>1</v>
      </c>
      <c r="E47" s="93">
        <v>497390</v>
      </c>
      <c r="F47" s="60">
        <f>E47*D47</f>
        <v>497390</v>
      </c>
    </row>
    <row r="48" spans="2:6" ht="15.75" x14ac:dyDescent="0.3">
      <c r="B48" s="73"/>
      <c r="C48" s="74"/>
      <c r="D48" s="86"/>
      <c r="E48" s="75" t="s">
        <v>14</v>
      </c>
      <c r="F48" s="76">
        <f>SUM(F47)</f>
        <v>497390</v>
      </c>
    </row>
    <row r="50" spans="2:6" ht="15.75" thickBot="1" x14ac:dyDescent="0.3"/>
    <row r="51" spans="2:6" ht="15.75" thickBot="1" x14ac:dyDescent="0.3">
      <c r="B51" s="77"/>
      <c r="C51" s="78" t="s">
        <v>95</v>
      </c>
      <c r="D51" s="61"/>
      <c r="E51" s="62"/>
      <c r="F51" s="63"/>
    </row>
    <row r="52" spans="2:6" ht="15.75" x14ac:dyDescent="0.3">
      <c r="B52" s="79" t="s">
        <v>0</v>
      </c>
      <c r="C52" s="105" t="s">
        <v>111</v>
      </c>
      <c r="D52" s="64"/>
      <c r="E52" s="65" t="s">
        <v>22</v>
      </c>
      <c r="F52" s="66"/>
    </row>
    <row r="53" spans="2:6" ht="15.75" x14ac:dyDescent="0.3">
      <c r="B53" s="81" t="s">
        <v>1</v>
      </c>
      <c r="C53" s="82" t="s">
        <v>112</v>
      </c>
      <c r="D53" s="67"/>
      <c r="E53" s="87"/>
      <c r="F53" s="68"/>
    </row>
    <row r="54" spans="2:6" ht="16.5" x14ac:dyDescent="0.3">
      <c r="B54" s="81" t="s">
        <v>2</v>
      </c>
      <c r="C54" s="106"/>
      <c r="D54" s="69"/>
      <c r="E54" s="101">
        <v>42019</v>
      </c>
      <c r="F54" s="68"/>
    </row>
    <row r="55" spans="2:6" ht="15.75" x14ac:dyDescent="0.3">
      <c r="B55" s="81" t="s">
        <v>3</v>
      </c>
      <c r="C55" s="106"/>
      <c r="D55" s="64"/>
      <c r="E55" s="96" t="s">
        <v>125</v>
      </c>
      <c r="F55" s="68"/>
    </row>
    <row r="56" spans="2:6" ht="15.75" x14ac:dyDescent="0.3">
      <c r="B56" s="81" t="s">
        <v>4</v>
      </c>
      <c r="C56" s="106">
        <v>1397</v>
      </c>
      <c r="D56" s="64"/>
      <c r="E56" s="68"/>
      <c r="F56" s="68"/>
    </row>
    <row r="57" spans="2:6" ht="15.75" x14ac:dyDescent="0.3">
      <c r="B57" s="71" t="s">
        <v>5</v>
      </c>
      <c r="C57" s="104"/>
      <c r="D57" s="64"/>
      <c r="E57" s="68"/>
      <c r="F57" s="68"/>
    </row>
    <row r="58" spans="2:6" ht="15.75" x14ac:dyDescent="0.3">
      <c r="B58" s="84" t="s">
        <v>6</v>
      </c>
      <c r="C58" s="107">
        <v>7182</v>
      </c>
      <c r="D58" s="64"/>
      <c r="E58" s="70"/>
      <c r="F58" s="68"/>
    </row>
    <row r="59" spans="2:6" ht="15.75" x14ac:dyDescent="0.3">
      <c r="B59" s="84" t="s">
        <v>7</v>
      </c>
      <c r="C59" s="107"/>
      <c r="D59" s="64"/>
      <c r="E59" s="70"/>
      <c r="F59" s="68"/>
    </row>
    <row r="60" spans="2:6" ht="16.5" thickBot="1" x14ac:dyDescent="0.35">
      <c r="B60" s="84" t="s">
        <v>8</v>
      </c>
      <c r="C60" s="107"/>
      <c r="D60" s="64"/>
      <c r="E60" s="70"/>
      <c r="F60" s="88"/>
    </row>
    <row r="61" spans="2:6" ht="16.5" thickBot="1" x14ac:dyDescent="0.35">
      <c r="B61" s="97" t="s">
        <v>9</v>
      </c>
      <c r="C61" s="111" t="s">
        <v>10</v>
      </c>
      <c r="D61" s="111" t="s">
        <v>11</v>
      </c>
      <c r="E61" s="111" t="s">
        <v>12</v>
      </c>
      <c r="F61" s="99" t="s">
        <v>13</v>
      </c>
    </row>
    <row r="62" spans="2:6" x14ac:dyDescent="0.25">
      <c r="B62" s="109"/>
      <c r="C62" s="108"/>
      <c r="D62" s="109"/>
      <c r="E62" s="110"/>
      <c r="F62" s="102"/>
    </row>
    <row r="63" spans="2:6" x14ac:dyDescent="0.25">
      <c r="B63" s="100"/>
      <c r="C63" s="86" t="s">
        <v>114</v>
      </c>
      <c r="D63" s="86">
        <v>1</v>
      </c>
      <c r="E63" s="93">
        <v>497390</v>
      </c>
      <c r="F63" s="60">
        <f>E63*D63</f>
        <v>497390</v>
      </c>
    </row>
    <row r="64" spans="2:6" ht="15.75" x14ac:dyDescent="0.3">
      <c r="B64" s="73"/>
      <c r="C64" s="74"/>
      <c r="D64" s="86"/>
      <c r="E64" s="75" t="s">
        <v>14</v>
      </c>
      <c r="F64" s="76">
        <f>SUM(F63)</f>
        <v>497390</v>
      </c>
    </row>
    <row r="66" spans="2:6" ht="15.75" thickBot="1" x14ac:dyDescent="0.3"/>
    <row r="67" spans="2:6" ht="15.75" thickBot="1" x14ac:dyDescent="0.3">
      <c r="B67" s="77"/>
      <c r="C67" s="78" t="s">
        <v>96</v>
      </c>
      <c r="D67" s="61"/>
      <c r="E67" s="62"/>
      <c r="F67" s="63"/>
    </row>
    <row r="68" spans="2:6" ht="15.75" x14ac:dyDescent="0.3">
      <c r="B68" s="79" t="s">
        <v>0</v>
      </c>
      <c r="C68" s="105" t="s">
        <v>111</v>
      </c>
      <c r="D68" s="64"/>
      <c r="E68" s="65" t="s">
        <v>22</v>
      </c>
      <c r="F68" s="66"/>
    </row>
    <row r="69" spans="2:6" ht="15.75" x14ac:dyDescent="0.3">
      <c r="B69" s="81" t="s">
        <v>1</v>
      </c>
      <c r="C69" s="82" t="s">
        <v>112</v>
      </c>
      <c r="D69" s="67"/>
      <c r="E69" s="87"/>
      <c r="F69" s="68"/>
    </row>
    <row r="70" spans="2:6" ht="16.5" x14ac:dyDescent="0.3">
      <c r="B70" s="81" t="s">
        <v>2</v>
      </c>
      <c r="C70" s="106"/>
      <c r="D70" s="69"/>
      <c r="E70" s="101">
        <v>42019</v>
      </c>
      <c r="F70" s="68"/>
    </row>
    <row r="71" spans="2:6" ht="15.75" x14ac:dyDescent="0.3">
      <c r="B71" s="81" t="s">
        <v>3</v>
      </c>
      <c r="C71" s="106"/>
      <c r="D71" s="64"/>
      <c r="E71" s="96" t="s">
        <v>126</v>
      </c>
      <c r="F71" s="68"/>
    </row>
    <row r="72" spans="2:6" ht="15.75" x14ac:dyDescent="0.3">
      <c r="B72" s="81" t="s">
        <v>4</v>
      </c>
      <c r="C72" s="106">
        <v>1398</v>
      </c>
      <c r="D72" s="64"/>
      <c r="E72" s="68"/>
      <c r="F72" s="68"/>
    </row>
    <row r="73" spans="2:6" ht="15.75" x14ac:dyDescent="0.3">
      <c r="B73" s="71" t="s">
        <v>5</v>
      </c>
      <c r="C73" s="104"/>
      <c r="D73" s="64"/>
      <c r="E73" s="68"/>
      <c r="F73" s="68"/>
    </row>
    <row r="74" spans="2:6" ht="15.75" x14ac:dyDescent="0.3">
      <c r="B74" s="84" t="s">
        <v>6</v>
      </c>
      <c r="C74" s="107">
        <v>7180</v>
      </c>
      <c r="D74" s="64"/>
      <c r="E74" s="70"/>
      <c r="F74" s="68"/>
    </row>
    <row r="75" spans="2:6" ht="15.75" x14ac:dyDescent="0.3">
      <c r="B75" s="84" t="s">
        <v>7</v>
      </c>
      <c r="C75" s="107"/>
      <c r="D75" s="64"/>
      <c r="E75" s="70"/>
      <c r="F75" s="68"/>
    </row>
    <row r="76" spans="2:6" ht="16.5" thickBot="1" x14ac:dyDescent="0.35">
      <c r="B76" s="84" t="s">
        <v>8</v>
      </c>
      <c r="C76" s="107"/>
      <c r="D76" s="64"/>
      <c r="E76" s="70"/>
      <c r="F76" s="88"/>
    </row>
    <row r="77" spans="2:6" ht="16.5" thickBot="1" x14ac:dyDescent="0.35">
      <c r="B77" s="97" t="s">
        <v>9</v>
      </c>
      <c r="C77" s="111" t="s">
        <v>10</v>
      </c>
      <c r="D77" s="111" t="s">
        <v>11</v>
      </c>
      <c r="E77" s="111" t="s">
        <v>12</v>
      </c>
      <c r="F77" s="99" t="s">
        <v>13</v>
      </c>
    </row>
    <row r="78" spans="2:6" x14ac:dyDescent="0.25">
      <c r="B78" s="109"/>
      <c r="C78" s="108"/>
      <c r="D78" s="109"/>
      <c r="E78" s="110"/>
      <c r="F78" s="102"/>
    </row>
    <row r="79" spans="2:6" x14ac:dyDescent="0.25">
      <c r="B79" s="100"/>
      <c r="C79" s="86" t="s">
        <v>114</v>
      </c>
      <c r="D79" s="86">
        <v>1</v>
      </c>
      <c r="E79" s="93">
        <v>582790</v>
      </c>
      <c r="F79" s="60">
        <f>E79*D79</f>
        <v>582790</v>
      </c>
    </row>
    <row r="80" spans="2:6" ht="15.75" x14ac:dyDescent="0.3">
      <c r="B80" s="73"/>
      <c r="C80" s="74"/>
      <c r="D80" s="86"/>
      <c r="E80" s="75" t="s">
        <v>14</v>
      </c>
      <c r="F80" s="76">
        <f>SUM(F79)</f>
        <v>582790</v>
      </c>
    </row>
    <row r="83" spans="5:6" x14ac:dyDescent="0.25">
      <c r="E83" s="54" t="s">
        <v>16</v>
      </c>
      <c r="F83" s="55">
        <f>F80+F64+F48+F32+F16</f>
        <v>1842870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3"/>
  <sheetViews>
    <sheetView topLeftCell="A64" workbookViewId="0">
      <selection activeCell="I83" sqref="I83"/>
    </sheetView>
  </sheetViews>
  <sheetFormatPr baseColWidth="10" defaultRowHeight="15" x14ac:dyDescent="0.25"/>
  <cols>
    <col min="2" max="2" width="32.28515625" customWidth="1"/>
    <col min="3" max="3" width="39.85546875" customWidth="1"/>
    <col min="4" max="4" width="13.140625" customWidth="1"/>
    <col min="5" max="5" width="15.28515625" customWidth="1"/>
    <col min="6" max="6" width="14.28515625" customWidth="1"/>
  </cols>
  <sheetData>
    <row r="2" spans="2:6" ht="15.75" thickBot="1" x14ac:dyDescent="0.3"/>
    <row r="3" spans="2:6" ht="15.75" thickBot="1" x14ac:dyDescent="0.3">
      <c r="B3" s="77"/>
      <c r="C3" s="78" t="s">
        <v>115</v>
      </c>
      <c r="D3" s="61"/>
      <c r="E3" s="62"/>
      <c r="F3" s="63"/>
    </row>
    <row r="4" spans="2:6" ht="15.75" x14ac:dyDescent="0.3">
      <c r="B4" s="79" t="s">
        <v>0</v>
      </c>
      <c r="C4" s="105" t="s">
        <v>120</v>
      </c>
      <c r="D4" s="64"/>
      <c r="E4" s="65" t="s">
        <v>22</v>
      </c>
      <c r="F4" s="66"/>
    </row>
    <row r="5" spans="2:6" ht="15.75" x14ac:dyDescent="0.3">
      <c r="B5" s="81" t="s">
        <v>1</v>
      </c>
      <c r="C5" s="82" t="s">
        <v>121</v>
      </c>
      <c r="D5" s="67"/>
      <c r="E5" s="87"/>
      <c r="F5" s="68"/>
    </row>
    <row r="6" spans="2:6" ht="16.5" x14ac:dyDescent="0.3">
      <c r="B6" s="81" t="s">
        <v>2</v>
      </c>
      <c r="C6" s="106"/>
      <c r="D6" s="69"/>
      <c r="E6" s="101">
        <v>42030</v>
      </c>
      <c r="F6" s="68"/>
    </row>
    <row r="7" spans="2:6" ht="15.75" x14ac:dyDescent="0.3">
      <c r="B7" s="81" t="s">
        <v>3</v>
      </c>
      <c r="C7" s="106"/>
      <c r="D7" s="64"/>
      <c r="E7" s="96" t="s">
        <v>161</v>
      </c>
      <c r="F7" s="68"/>
    </row>
    <row r="8" spans="2:6" ht="15.75" x14ac:dyDescent="0.3">
      <c r="B8" s="81" t="s">
        <v>4</v>
      </c>
      <c r="C8" s="106">
        <v>708607</v>
      </c>
      <c r="D8" s="64"/>
      <c r="E8" s="68"/>
      <c r="F8" s="68"/>
    </row>
    <row r="9" spans="2:6" ht="15.75" x14ac:dyDescent="0.3">
      <c r="B9" s="71" t="s">
        <v>5</v>
      </c>
      <c r="C9" s="104">
        <v>1</v>
      </c>
      <c r="D9" s="64"/>
      <c r="E9" s="68"/>
      <c r="F9" s="68"/>
    </row>
    <row r="10" spans="2:6" ht="15.75" x14ac:dyDescent="0.3">
      <c r="B10" s="84" t="s">
        <v>6</v>
      </c>
      <c r="C10" s="107">
        <v>7146</v>
      </c>
      <c r="D10" s="64"/>
      <c r="E10" s="70"/>
      <c r="F10" s="68"/>
    </row>
    <row r="11" spans="2:6" ht="15.75" x14ac:dyDescent="0.3">
      <c r="B11" s="84" t="s">
        <v>7</v>
      </c>
      <c r="C11" s="107"/>
      <c r="D11" s="64"/>
      <c r="E11" s="70"/>
      <c r="F11" s="68"/>
    </row>
    <row r="12" spans="2:6" ht="16.5" thickBot="1" x14ac:dyDescent="0.35">
      <c r="B12" s="84" t="s">
        <v>8</v>
      </c>
      <c r="C12" s="107"/>
      <c r="D12" s="64"/>
      <c r="E12" s="70"/>
      <c r="F12" s="88"/>
    </row>
    <row r="13" spans="2:6" ht="16.5" thickBot="1" x14ac:dyDescent="0.35">
      <c r="B13" s="97" t="s">
        <v>9</v>
      </c>
      <c r="C13" s="111" t="s">
        <v>10</v>
      </c>
      <c r="D13" s="111" t="s">
        <v>11</v>
      </c>
      <c r="E13" s="111" t="s">
        <v>12</v>
      </c>
      <c r="F13" s="99" t="s">
        <v>13</v>
      </c>
    </row>
    <row r="14" spans="2:6" s="112" customFormat="1" x14ac:dyDescent="0.25">
      <c r="B14" s="108"/>
      <c r="C14" s="108"/>
      <c r="D14" s="108"/>
      <c r="E14" s="113"/>
      <c r="F14" s="114"/>
    </row>
    <row r="15" spans="2:6" x14ac:dyDescent="0.25">
      <c r="B15" s="100">
        <v>11111111</v>
      </c>
      <c r="C15" s="86" t="s">
        <v>122</v>
      </c>
      <c r="D15" s="86">
        <v>1</v>
      </c>
      <c r="E15" s="93">
        <v>80000</v>
      </c>
      <c r="F15" s="60">
        <f>E15*D15</f>
        <v>80000</v>
      </c>
    </row>
    <row r="16" spans="2:6" ht="15.75" x14ac:dyDescent="0.3">
      <c r="B16" s="73"/>
      <c r="C16" s="74"/>
      <c r="D16" s="86"/>
      <c r="E16" s="75" t="s">
        <v>14</v>
      </c>
      <c r="F16" s="76">
        <f>SUM(F15)</f>
        <v>80000</v>
      </c>
    </row>
    <row r="18" spans="2:6" ht="15.75" thickBot="1" x14ac:dyDescent="0.3"/>
    <row r="19" spans="2:6" ht="15.75" thickBot="1" x14ac:dyDescent="0.3">
      <c r="B19" s="77"/>
      <c r="C19" s="78" t="s">
        <v>116</v>
      </c>
      <c r="D19" s="61"/>
      <c r="E19" s="62"/>
      <c r="F19" s="63"/>
    </row>
    <row r="20" spans="2:6" ht="15.75" x14ac:dyDescent="0.3">
      <c r="B20" s="79" t="s">
        <v>0</v>
      </c>
      <c r="C20" s="105" t="s">
        <v>128</v>
      </c>
      <c r="D20" s="64"/>
      <c r="E20" s="65" t="s">
        <v>22</v>
      </c>
      <c r="F20" s="66"/>
    </row>
    <row r="21" spans="2:6" ht="15.75" x14ac:dyDescent="0.3">
      <c r="B21" s="81" t="s">
        <v>1</v>
      </c>
      <c r="C21" s="82" t="s">
        <v>129</v>
      </c>
      <c r="D21" s="67"/>
      <c r="E21" s="87"/>
      <c r="F21" s="68"/>
    </row>
    <row r="22" spans="2:6" ht="16.5" x14ac:dyDescent="0.3">
      <c r="B22" s="81" t="s">
        <v>2</v>
      </c>
      <c r="C22" s="106">
        <v>130450</v>
      </c>
      <c r="D22" s="69"/>
      <c r="E22" s="101">
        <v>42030</v>
      </c>
      <c r="F22" s="68"/>
    </row>
    <row r="23" spans="2:6" ht="15.75" x14ac:dyDescent="0.3">
      <c r="B23" s="81" t="s">
        <v>3</v>
      </c>
      <c r="C23" s="106"/>
      <c r="D23" s="64"/>
      <c r="E23" s="96" t="s">
        <v>162</v>
      </c>
      <c r="F23" s="68"/>
    </row>
    <row r="24" spans="2:6" ht="15.75" x14ac:dyDescent="0.3">
      <c r="B24" s="81" t="s">
        <v>4</v>
      </c>
      <c r="C24" s="106" t="s">
        <v>130</v>
      </c>
      <c r="D24" s="64"/>
      <c r="E24" s="68"/>
      <c r="F24" s="68"/>
    </row>
    <row r="25" spans="2:6" ht="15.75" x14ac:dyDescent="0.3">
      <c r="B25" s="71" t="s">
        <v>5</v>
      </c>
      <c r="C25" s="104">
        <v>1</v>
      </c>
      <c r="D25" s="64"/>
      <c r="E25" s="68"/>
      <c r="F25" s="68"/>
    </row>
    <row r="26" spans="2:6" ht="15.75" x14ac:dyDescent="0.3">
      <c r="B26" s="84" t="s">
        <v>6</v>
      </c>
      <c r="C26" s="107"/>
      <c r="D26" s="64"/>
      <c r="E26" s="70"/>
      <c r="F26" s="68"/>
    </row>
    <row r="27" spans="2:6" ht="15.75" x14ac:dyDescent="0.3">
      <c r="B27" s="84" t="s">
        <v>7</v>
      </c>
      <c r="C27" s="107"/>
      <c r="D27" s="64"/>
      <c r="E27" s="70"/>
      <c r="F27" s="68"/>
    </row>
    <row r="28" spans="2:6" ht="16.5" thickBot="1" x14ac:dyDescent="0.35">
      <c r="B28" s="84" t="s">
        <v>8</v>
      </c>
      <c r="C28" s="107"/>
      <c r="D28" s="64"/>
      <c r="E28" s="70"/>
      <c r="F28" s="88"/>
    </row>
    <row r="29" spans="2:6" ht="16.5" thickBot="1" x14ac:dyDescent="0.35">
      <c r="B29" s="97" t="s">
        <v>9</v>
      </c>
      <c r="C29" s="111" t="s">
        <v>10</v>
      </c>
      <c r="D29" s="111" t="s">
        <v>11</v>
      </c>
      <c r="E29" s="111" t="s">
        <v>12</v>
      </c>
      <c r="F29" s="99" t="s">
        <v>13</v>
      </c>
    </row>
    <row r="30" spans="2:6" x14ac:dyDescent="0.25">
      <c r="B30" s="109"/>
      <c r="C30" s="108"/>
      <c r="D30" s="109"/>
      <c r="E30" s="110"/>
      <c r="F30" s="102">
        <f>E30*D30</f>
        <v>0</v>
      </c>
    </row>
    <row r="31" spans="2:6" x14ac:dyDescent="0.25">
      <c r="B31" s="100" t="s">
        <v>131</v>
      </c>
      <c r="C31" s="86" t="s">
        <v>132</v>
      </c>
      <c r="D31" s="86">
        <v>5</v>
      </c>
      <c r="E31" s="60">
        <v>19990</v>
      </c>
      <c r="F31" s="60">
        <f>E31*D31</f>
        <v>99950</v>
      </c>
    </row>
    <row r="32" spans="2:6" ht="15.75" x14ac:dyDescent="0.3">
      <c r="B32" s="73"/>
      <c r="C32" s="74"/>
      <c r="D32" s="86"/>
      <c r="E32" s="75" t="s">
        <v>14</v>
      </c>
      <c r="F32" s="76">
        <f>SUM(F30:F31)</f>
        <v>99950</v>
      </c>
    </row>
    <row r="34" spans="2:6" ht="15.75" thickBot="1" x14ac:dyDescent="0.3"/>
    <row r="35" spans="2:6" ht="15.75" thickBot="1" x14ac:dyDescent="0.3">
      <c r="B35" s="77"/>
      <c r="C35" s="78" t="s">
        <v>117</v>
      </c>
      <c r="D35" s="61"/>
      <c r="E35" s="62"/>
      <c r="F35" s="63"/>
    </row>
    <row r="36" spans="2:6" ht="15.75" x14ac:dyDescent="0.3">
      <c r="B36" s="79" t="s">
        <v>0</v>
      </c>
      <c r="C36" s="105" t="s">
        <v>128</v>
      </c>
      <c r="D36" s="64"/>
      <c r="E36" s="65" t="s">
        <v>22</v>
      </c>
      <c r="F36" s="66"/>
    </row>
    <row r="37" spans="2:6" ht="15.75" x14ac:dyDescent="0.3">
      <c r="B37" s="81" t="s">
        <v>1</v>
      </c>
      <c r="C37" s="82" t="s">
        <v>129</v>
      </c>
      <c r="D37" s="67"/>
      <c r="E37" s="87"/>
      <c r="F37" s="68"/>
    </row>
    <row r="38" spans="2:6" ht="16.5" x14ac:dyDescent="0.3">
      <c r="B38" s="81" t="s">
        <v>2</v>
      </c>
      <c r="C38" s="106">
        <v>131331</v>
      </c>
      <c r="D38" s="69"/>
      <c r="E38" s="101"/>
      <c r="F38" s="68"/>
    </row>
    <row r="39" spans="2:6" ht="15.75" x14ac:dyDescent="0.3">
      <c r="B39" s="81" t="s">
        <v>3</v>
      </c>
      <c r="C39" s="106"/>
      <c r="D39" s="64"/>
      <c r="E39" s="96"/>
      <c r="F39" s="68"/>
    </row>
    <row r="40" spans="2:6" ht="15.75" x14ac:dyDescent="0.3">
      <c r="B40" s="81" t="s">
        <v>4</v>
      </c>
      <c r="C40" s="106" t="s">
        <v>133</v>
      </c>
      <c r="D40" s="64"/>
      <c r="E40" s="68"/>
      <c r="F40" s="68"/>
    </row>
    <row r="41" spans="2:6" ht="15.75" x14ac:dyDescent="0.3">
      <c r="B41" s="71" t="s">
        <v>5</v>
      </c>
      <c r="C41" s="104"/>
      <c r="D41" s="64"/>
      <c r="E41" s="68"/>
      <c r="F41" s="68"/>
    </row>
    <row r="42" spans="2:6" ht="15.75" x14ac:dyDescent="0.3">
      <c r="B42" s="84" t="s">
        <v>6</v>
      </c>
      <c r="C42" s="107"/>
      <c r="D42" s="64"/>
      <c r="E42" s="70"/>
      <c r="F42" s="68"/>
    </row>
    <row r="43" spans="2:6" ht="15.75" x14ac:dyDescent="0.3">
      <c r="B43" s="84" t="s">
        <v>7</v>
      </c>
      <c r="C43" s="107"/>
      <c r="D43" s="64"/>
      <c r="E43" s="70"/>
      <c r="F43" s="68"/>
    </row>
    <row r="44" spans="2:6" ht="16.5" thickBot="1" x14ac:dyDescent="0.35">
      <c r="B44" s="84" t="s">
        <v>8</v>
      </c>
      <c r="C44" s="107"/>
      <c r="D44" s="64"/>
      <c r="E44" s="70"/>
      <c r="F44" s="88"/>
    </row>
    <row r="45" spans="2:6" ht="16.5" thickBot="1" x14ac:dyDescent="0.35">
      <c r="B45" s="97" t="s">
        <v>9</v>
      </c>
      <c r="C45" s="111" t="s">
        <v>10</v>
      </c>
      <c r="D45" s="111" t="s">
        <v>11</v>
      </c>
      <c r="E45" s="111" t="s">
        <v>12</v>
      </c>
      <c r="F45" s="99" t="s">
        <v>13</v>
      </c>
    </row>
    <row r="46" spans="2:6" x14ac:dyDescent="0.25">
      <c r="B46" s="109"/>
      <c r="C46" s="108"/>
      <c r="D46" s="109"/>
      <c r="E46" s="110"/>
      <c r="F46" s="102"/>
    </row>
    <row r="47" spans="2:6" x14ac:dyDescent="0.25">
      <c r="B47" s="100" t="s">
        <v>131</v>
      </c>
      <c r="C47" s="86" t="s">
        <v>132</v>
      </c>
      <c r="D47" s="86">
        <v>5</v>
      </c>
      <c r="E47" s="60">
        <v>19990</v>
      </c>
      <c r="F47" s="60">
        <f>E47*D47</f>
        <v>99950</v>
      </c>
    </row>
    <row r="48" spans="2:6" ht="15.75" x14ac:dyDescent="0.3">
      <c r="B48" s="73"/>
      <c r="C48" s="74"/>
      <c r="D48" s="86"/>
      <c r="E48" s="75" t="s">
        <v>14</v>
      </c>
      <c r="F48" s="76">
        <f>SUM(F47)</f>
        <v>99950</v>
      </c>
    </row>
    <row r="50" spans="2:6" ht="15.75" thickBot="1" x14ac:dyDescent="0.3"/>
    <row r="51" spans="2:6" ht="15.75" thickBot="1" x14ac:dyDescent="0.3">
      <c r="B51" s="77"/>
      <c r="C51" s="78" t="s">
        <v>118</v>
      </c>
      <c r="D51" s="61"/>
      <c r="E51" s="62"/>
      <c r="F51" s="63"/>
    </row>
    <row r="52" spans="2:6" ht="15.75" x14ac:dyDescent="0.3">
      <c r="B52" s="79" t="s">
        <v>0</v>
      </c>
      <c r="C52" s="105" t="s">
        <v>120</v>
      </c>
      <c r="D52" s="64"/>
      <c r="E52" s="65" t="s">
        <v>22</v>
      </c>
      <c r="F52" s="66"/>
    </row>
    <row r="53" spans="2:6" ht="15.75" x14ac:dyDescent="0.3">
      <c r="B53" s="81" t="s">
        <v>1</v>
      </c>
      <c r="C53" s="82" t="s">
        <v>134</v>
      </c>
      <c r="D53" s="67"/>
      <c r="E53" s="87"/>
      <c r="F53" s="68"/>
    </row>
    <row r="54" spans="2:6" ht="16.5" x14ac:dyDescent="0.3">
      <c r="B54" s="81" t="s">
        <v>2</v>
      </c>
      <c r="C54" s="106"/>
      <c r="D54" s="69"/>
      <c r="E54" s="101">
        <v>42019</v>
      </c>
      <c r="F54" s="68"/>
    </row>
    <row r="55" spans="2:6" ht="15.75" x14ac:dyDescent="0.3">
      <c r="B55" s="81" t="s">
        <v>3</v>
      </c>
      <c r="C55" s="106"/>
      <c r="D55" s="64"/>
      <c r="E55" s="96" t="s">
        <v>135</v>
      </c>
      <c r="F55" s="68"/>
    </row>
    <row r="56" spans="2:6" ht="15.75" x14ac:dyDescent="0.3">
      <c r="B56" s="81" t="s">
        <v>4</v>
      </c>
      <c r="C56" s="106">
        <v>708556</v>
      </c>
      <c r="D56" s="64"/>
      <c r="E56" s="68"/>
      <c r="F56" s="68"/>
    </row>
    <row r="57" spans="2:6" ht="15.75" x14ac:dyDescent="0.3">
      <c r="B57" s="71" t="s">
        <v>5</v>
      </c>
      <c r="C57" s="104"/>
      <c r="D57" s="64"/>
      <c r="E57" s="68"/>
      <c r="F57" s="68"/>
    </row>
    <row r="58" spans="2:6" ht="15.75" x14ac:dyDescent="0.3">
      <c r="B58" s="84" t="s">
        <v>6</v>
      </c>
      <c r="C58" s="107"/>
      <c r="D58" s="64"/>
      <c r="E58" s="70"/>
      <c r="F58" s="68"/>
    </row>
    <row r="59" spans="2:6" ht="15.75" x14ac:dyDescent="0.3">
      <c r="B59" s="84" t="s">
        <v>7</v>
      </c>
      <c r="C59" s="107"/>
      <c r="D59" s="64"/>
      <c r="E59" s="70"/>
      <c r="F59" s="68"/>
    </row>
    <row r="60" spans="2:6" ht="16.5" thickBot="1" x14ac:dyDescent="0.35">
      <c r="B60" s="84" t="s">
        <v>8</v>
      </c>
      <c r="C60" s="107"/>
      <c r="D60" s="64"/>
      <c r="E60" s="70"/>
      <c r="F60" s="88"/>
    </row>
    <row r="61" spans="2:6" ht="16.5" thickBot="1" x14ac:dyDescent="0.35">
      <c r="B61" s="97" t="s">
        <v>9</v>
      </c>
      <c r="C61" s="111" t="s">
        <v>10</v>
      </c>
      <c r="D61" s="111" t="s">
        <v>11</v>
      </c>
      <c r="E61" s="111" t="s">
        <v>12</v>
      </c>
      <c r="F61" s="99" t="s">
        <v>13</v>
      </c>
    </row>
    <row r="62" spans="2:6" x14ac:dyDescent="0.25">
      <c r="B62" s="109"/>
      <c r="C62" s="108"/>
      <c r="D62" s="109"/>
      <c r="E62" s="110"/>
      <c r="F62" s="102"/>
    </row>
    <row r="63" spans="2:6" x14ac:dyDescent="0.25">
      <c r="B63" s="100" t="s">
        <v>136</v>
      </c>
      <c r="C63" s="86" t="s">
        <v>137</v>
      </c>
      <c r="D63" s="86">
        <v>1</v>
      </c>
      <c r="E63" s="93">
        <v>1740000</v>
      </c>
      <c r="F63" s="60">
        <v>1740000</v>
      </c>
    </row>
    <row r="64" spans="2:6" ht="15.75" x14ac:dyDescent="0.3">
      <c r="B64" s="73"/>
      <c r="C64" s="74"/>
      <c r="D64" s="86"/>
      <c r="E64" s="75" t="s">
        <v>14</v>
      </c>
      <c r="F64" s="76">
        <f>SUM(F63)</f>
        <v>1740000</v>
      </c>
    </row>
    <row r="66" spans="2:7" ht="15.75" thickBot="1" x14ac:dyDescent="0.3"/>
    <row r="67" spans="2:7" ht="15.75" thickBot="1" x14ac:dyDescent="0.3">
      <c r="B67" s="77"/>
      <c r="C67" s="78" t="s">
        <v>119</v>
      </c>
      <c r="D67" s="61"/>
      <c r="E67" s="62"/>
      <c r="F67" s="63"/>
      <c r="G67">
        <v>131322</v>
      </c>
    </row>
    <row r="68" spans="2:7" ht="15.75" x14ac:dyDescent="0.3">
      <c r="B68" s="79" t="s">
        <v>0</v>
      </c>
      <c r="C68" s="105" t="s">
        <v>138</v>
      </c>
      <c r="D68" s="64"/>
      <c r="E68" s="65" t="s">
        <v>22</v>
      </c>
      <c r="F68" s="66"/>
      <c r="G68">
        <v>131324</v>
      </c>
    </row>
    <row r="69" spans="2:7" ht="15.75" x14ac:dyDescent="0.3">
      <c r="B69" s="81" t="s">
        <v>1</v>
      </c>
      <c r="C69" s="82" t="s">
        <v>139</v>
      </c>
      <c r="D69" s="67"/>
      <c r="E69" s="87"/>
      <c r="F69" s="68"/>
      <c r="G69">
        <v>131339</v>
      </c>
    </row>
    <row r="70" spans="2:7" ht="16.5" x14ac:dyDescent="0.3">
      <c r="B70" s="81" t="s">
        <v>2</v>
      </c>
      <c r="C70" s="106"/>
      <c r="D70" s="69"/>
      <c r="E70" s="101">
        <v>42030</v>
      </c>
      <c r="F70" s="68"/>
      <c r="G70">
        <v>131341</v>
      </c>
    </row>
    <row r="71" spans="2:7" ht="15.75" x14ac:dyDescent="0.3">
      <c r="B71" s="81" t="s">
        <v>3</v>
      </c>
      <c r="C71" s="106"/>
      <c r="D71" s="64"/>
      <c r="E71" s="96" t="s">
        <v>163</v>
      </c>
      <c r="F71" s="68"/>
      <c r="G71">
        <v>131355</v>
      </c>
    </row>
    <row r="72" spans="2:7" ht="15.75" x14ac:dyDescent="0.3">
      <c r="B72" s="81" t="s">
        <v>4</v>
      </c>
      <c r="C72" s="106">
        <v>1671</v>
      </c>
      <c r="D72" s="64"/>
      <c r="E72" s="68"/>
      <c r="F72" s="68"/>
      <c r="G72">
        <v>131390</v>
      </c>
    </row>
    <row r="73" spans="2:7" ht="15.75" x14ac:dyDescent="0.3">
      <c r="B73" s="71" t="s">
        <v>5</v>
      </c>
      <c r="C73" s="104">
        <v>1</v>
      </c>
      <c r="D73" s="64"/>
      <c r="E73" s="68"/>
      <c r="F73" s="68"/>
      <c r="G73">
        <v>131391</v>
      </c>
    </row>
    <row r="74" spans="2:7" ht="15.75" x14ac:dyDescent="0.3">
      <c r="B74" s="84" t="s">
        <v>6</v>
      </c>
      <c r="C74" s="107"/>
      <c r="D74" s="64"/>
      <c r="E74" s="70"/>
      <c r="F74" s="68"/>
      <c r="G74">
        <v>131645</v>
      </c>
    </row>
    <row r="75" spans="2:7" ht="15.75" x14ac:dyDescent="0.3">
      <c r="B75" s="84" t="s">
        <v>7</v>
      </c>
      <c r="C75" s="107"/>
      <c r="D75" s="64"/>
      <c r="E75" s="70"/>
      <c r="F75" s="68"/>
    </row>
    <row r="76" spans="2:7" ht="16.5" thickBot="1" x14ac:dyDescent="0.35">
      <c r="B76" s="84" t="s">
        <v>8</v>
      </c>
      <c r="C76" s="107"/>
      <c r="D76" s="64"/>
      <c r="E76" s="70"/>
      <c r="F76" s="88"/>
    </row>
    <row r="77" spans="2:7" ht="16.5" thickBot="1" x14ac:dyDescent="0.35">
      <c r="B77" s="97" t="s">
        <v>9</v>
      </c>
      <c r="C77" s="111" t="s">
        <v>10</v>
      </c>
      <c r="D77" s="111" t="s">
        <v>11</v>
      </c>
      <c r="E77" s="111" t="s">
        <v>12</v>
      </c>
      <c r="F77" s="99" t="s">
        <v>13</v>
      </c>
    </row>
    <row r="78" spans="2:7" x14ac:dyDescent="0.25">
      <c r="B78" s="109"/>
      <c r="C78" s="108" t="s">
        <v>141</v>
      </c>
      <c r="D78" s="109"/>
      <c r="E78" s="110"/>
      <c r="F78" s="102"/>
    </row>
    <row r="79" spans="2:7" x14ac:dyDescent="0.25">
      <c r="B79" s="100"/>
      <c r="C79" s="86" t="s">
        <v>140</v>
      </c>
      <c r="D79" s="86">
        <v>8</v>
      </c>
      <c r="E79" s="93">
        <v>1911094</v>
      </c>
      <c r="F79" s="60">
        <f>E79*D79</f>
        <v>15288752</v>
      </c>
    </row>
    <row r="80" spans="2:7" ht="15.75" x14ac:dyDescent="0.3">
      <c r="B80" s="73"/>
      <c r="C80" s="74"/>
      <c r="D80" s="86"/>
      <c r="E80" s="75" t="s">
        <v>14</v>
      </c>
      <c r="F80" s="76">
        <f>SUM(F79)</f>
        <v>15288752</v>
      </c>
    </row>
    <row r="83" spans="5:6" x14ac:dyDescent="0.25">
      <c r="E83" s="95" t="s">
        <v>123</v>
      </c>
      <c r="F83" s="55">
        <f>F80+F64+F32+F16</f>
        <v>17208702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6"/>
  <sheetViews>
    <sheetView tabSelected="1" topLeftCell="A67" workbookViewId="0">
      <selection activeCell="H64" sqref="H64"/>
    </sheetView>
  </sheetViews>
  <sheetFormatPr baseColWidth="10" defaultRowHeight="15" x14ac:dyDescent="0.25"/>
  <cols>
    <col min="2" max="2" width="33.140625" customWidth="1"/>
    <col min="3" max="3" width="37.5703125" customWidth="1"/>
    <col min="5" max="5" width="16.28515625" customWidth="1"/>
  </cols>
  <sheetData>
    <row r="2" spans="2:6" ht="15.75" thickBot="1" x14ac:dyDescent="0.3"/>
    <row r="3" spans="2:6" ht="15.75" thickBot="1" x14ac:dyDescent="0.3">
      <c r="B3" s="77"/>
      <c r="C3" s="78" t="s">
        <v>142</v>
      </c>
      <c r="D3" s="61"/>
      <c r="E3" s="62"/>
      <c r="F3" s="63"/>
    </row>
    <row r="4" spans="2:6" ht="15.75" x14ac:dyDescent="0.3">
      <c r="B4" s="79" t="s">
        <v>0</v>
      </c>
      <c r="C4" s="105" t="s">
        <v>146</v>
      </c>
      <c r="D4" s="64"/>
      <c r="E4" s="65" t="s">
        <v>22</v>
      </c>
      <c r="F4" s="66"/>
    </row>
    <row r="5" spans="2:6" ht="26.25" x14ac:dyDescent="0.3">
      <c r="B5" s="81" t="s">
        <v>1</v>
      </c>
      <c r="C5" s="115" t="s">
        <v>147</v>
      </c>
      <c r="D5" s="67"/>
      <c r="E5" s="87"/>
      <c r="F5" s="68"/>
    </row>
    <row r="6" spans="2:6" ht="16.5" x14ac:dyDescent="0.3">
      <c r="B6" s="81" t="s">
        <v>2</v>
      </c>
      <c r="C6" s="106">
        <v>131105</v>
      </c>
      <c r="D6" s="69"/>
      <c r="E6" s="101">
        <v>42030</v>
      </c>
      <c r="F6" s="68"/>
    </row>
    <row r="7" spans="2:6" ht="15.75" x14ac:dyDescent="0.3">
      <c r="B7" s="81" t="s">
        <v>3</v>
      </c>
      <c r="C7" s="106"/>
      <c r="D7" s="64"/>
      <c r="E7" s="96" t="s">
        <v>164</v>
      </c>
      <c r="F7" s="68"/>
    </row>
    <row r="8" spans="2:6" ht="15.75" x14ac:dyDescent="0.3">
      <c r="B8" s="81" t="s">
        <v>4</v>
      </c>
      <c r="C8" s="106" t="s">
        <v>148</v>
      </c>
      <c r="D8" s="64"/>
      <c r="E8" s="68"/>
      <c r="F8" s="68"/>
    </row>
    <row r="9" spans="2:6" ht="15.75" x14ac:dyDescent="0.3">
      <c r="B9" s="71" t="s">
        <v>5</v>
      </c>
      <c r="C9" s="104">
        <v>1</v>
      </c>
      <c r="D9" s="64"/>
      <c r="E9" s="68"/>
      <c r="F9" s="68"/>
    </row>
    <row r="10" spans="2:6" ht="15.75" x14ac:dyDescent="0.3">
      <c r="B10" s="84" t="s">
        <v>6</v>
      </c>
      <c r="C10" s="107"/>
      <c r="D10" s="64"/>
      <c r="E10" s="70"/>
      <c r="F10" s="68"/>
    </row>
    <row r="11" spans="2:6" ht="15.75" x14ac:dyDescent="0.3">
      <c r="B11" s="84" t="s">
        <v>7</v>
      </c>
      <c r="C11" s="107"/>
      <c r="D11" s="64"/>
      <c r="E11" s="70"/>
      <c r="F11" s="68"/>
    </row>
    <row r="12" spans="2:6" ht="16.5" thickBot="1" x14ac:dyDescent="0.35">
      <c r="B12" s="84" t="s">
        <v>8</v>
      </c>
      <c r="C12" s="107"/>
      <c r="D12" s="64"/>
      <c r="E12" s="70"/>
      <c r="F12" s="88"/>
    </row>
    <row r="13" spans="2:6" ht="15.75" x14ac:dyDescent="0.3">
      <c r="B13" s="116" t="s">
        <v>9</v>
      </c>
      <c r="C13" s="117" t="s">
        <v>10</v>
      </c>
      <c r="D13" s="117" t="s">
        <v>11</v>
      </c>
      <c r="E13" s="117" t="s">
        <v>12</v>
      </c>
      <c r="F13" s="118" t="s">
        <v>13</v>
      </c>
    </row>
    <row r="14" spans="2:6" ht="15.75" x14ac:dyDescent="0.3">
      <c r="B14" s="73">
        <v>553600</v>
      </c>
      <c r="C14" s="73" t="s">
        <v>152</v>
      </c>
      <c r="D14" s="73">
        <v>2</v>
      </c>
      <c r="E14" s="119">
        <v>1729000</v>
      </c>
      <c r="F14" s="119">
        <f t="shared" ref="F14:F20" si="0">E14*D14</f>
        <v>3458000</v>
      </c>
    </row>
    <row r="15" spans="2:6" ht="15.75" x14ac:dyDescent="0.3">
      <c r="B15" s="73">
        <v>28466</v>
      </c>
      <c r="C15" s="73" t="s">
        <v>153</v>
      </c>
      <c r="D15" s="73">
        <v>2</v>
      </c>
      <c r="E15" s="119">
        <v>450000</v>
      </c>
      <c r="F15" s="119">
        <f t="shared" si="0"/>
        <v>900000</v>
      </c>
    </row>
    <row r="16" spans="2:6" ht="15.75" x14ac:dyDescent="0.3">
      <c r="B16" s="73">
        <v>283661</v>
      </c>
      <c r="C16" s="73" t="s">
        <v>154</v>
      </c>
      <c r="D16" s="73">
        <v>20</v>
      </c>
      <c r="E16" s="119">
        <v>31800</v>
      </c>
      <c r="F16" s="119">
        <f t="shared" si="0"/>
        <v>636000</v>
      </c>
    </row>
    <row r="17" spans="2:6" ht="15.75" x14ac:dyDescent="0.3">
      <c r="B17" s="73">
        <v>284631</v>
      </c>
      <c r="C17" s="73" t="s">
        <v>155</v>
      </c>
      <c r="D17" s="73">
        <v>20</v>
      </c>
      <c r="E17" s="119">
        <v>48000</v>
      </c>
      <c r="F17" s="119">
        <f t="shared" si="0"/>
        <v>960000</v>
      </c>
    </row>
    <row r="18" spans="2:6" ht="15.75" x14ac:dyDescent="0.3">
      <c r="B18" s="73">
        <v>28463</v>
      </c>
      <c r="C18" s="73" t="s">
        <v>156</v>
      </c>
      <c r="D18" s="73">
        <v>2</v>
      </c>
      <c r="E18" s="119">
        <v>195000</v>
      </c>
      <c r="F18" s="119">
        <f t="shared" si="0"/>
        <v>390000</v>
      </c>
    </row>
    <row r="19" spans="2:6" ht="15.75" x14ac:dyDescent="0.3">
      <c r="B19" s="73">
        <v>554903</v>
      </c>
      <c r="C19" s="73" t="s">
        <v>157</v>
      </c>
      <c r="D19" s="73">
        <v>2</v>
      </c>
      <c r="E19" s="119">
        <v>29000</v>
      </c>
      <c r="F19" s="119">
        <f t="shared" si="0"/>
        <v>58000</v>
      </c>
    </row>
    <row r="20" spans="2:6" ht="15.75" x14ac:dyDescent="0.3">
      <c r="B20" s="73">
        <v>212153</v>
      </c>
      <c r="C20" s="73" t="s">
        <v>158</v>
      </c>
      <c r="D20" s="73">
        <v>2</v>
      </c>
      <c r="E20" s="119">
        <v>290000</v>
      </c>
      <c r="F20" s="119">
        <f t="shared" si="0"/>
        <v>580000</v>
      </c>
    </row>
    <row r="21" spans="2:6" x14ac:dyDescent="0.25">
      <c r="B21" s="100"/>
      <c r="C21" s="86"/>
      <c r="D21" s="86"/>
      <c r="E21" s="60"/>
      <c r="F21" s="60"/>
    </row>
    <row r="22" spans="2:6" ht="15.75" x14ac:dyDescent="0.3">
      <c r="B22" s="73"/>
      <c r="C22" s="74"/>
      <c r="D22" s="86"/>
      <c r="E22" s="75" t="s">
        <v>14</v>
      </c>
      <c r="F22" s="76">
        <f>SUM(F14:F21)</f>
        <v>6982000</v>
      </c>
    </row>
    <row r="24" spans="2:6" ht="15.75" thickBot="1" x14ac:dyDescent="0.3"/>
    <row r="25" spans="2:6" ht="15.75" thickBot="1" x14ac:dyDescent="0.3">
      <c r="B25" s="77"/>
      <c r="C25" s="78" t="s">
        <v>143</v>
      </c>
      <c r="D25" s="61"/>
      <c r="E25" s="62"/>
      <c r="F25" s="63"/>
    </row>
    <row r="26" spans="2:6" ht="15.75" x14ac:dyDescent="0.3">
      <c r="B26" s="79" t="s">
        <v>0</v>
      </c>
      <c r="C26" s="105" t="s">
        <v>138</v>
      </c>
      <c r="D26" s="64"/>
      <c r="E26" s="65" t="s">
        <v>22</v>
      </c>
      <c r="F26" s="66"/>
    </row>
    <row r="27" spans="2:6" ht="15.75" x14ac:dyDescent="0.3">
      <c r="B27" s="81" t="s">
        <v>1</v>
      </c>
      <c r="C27" s="82" t="s">
        <v>149</v>
      </c>
      <c r="D27" s="67"/>
      <c r="E27" s="87"/>
      <c r="F27" s="68"/>
    </row>
    <row r="28" spans="2:6" ht="16.5" x14ac:dyDescent="0.3">
      <c r="B28" s="81" t="s">
        <v>2</v>
      </c>
      <c r="C28" s="106">
        <v>131398</v>
      </c>
      <c r="D28" s="69"/>
      <c r="E28" s="101">
        <v>42030</v>
      </c>
      <c r="F28" s="68"/>
    </row>
    <row r="29" spans="2:6" ht="15.75" x14ac:dyDescent="0.3">
      <c r="B29" s="81" t="s">
        <v>3</v>
      </c>
      <c r="C29" s="106"/>
      <c r="D29" s="64"/>
      <c r="E29" s="96" t="s">
        <v>165</v>
      </c>
      <c r="F29" s="68"/>
    </row>
    <row r="30" spans="2:6" ht="15.75" x14ac:dyDescent="0.3">
      <c r="B30" s="81" t="s">
        <v>4</v>
      </c>
      <c r="C30" s="106">
        <v>5612</v>
      </c>
      <c r="D30" s="64"/>
      <c r="E30" s="68"/>
      <c r="F30" s="68"/>
    </row>
    <row r="31" spans="2:6" ht="15.75" x14ac:dyDescent="0.3">
      <c r="B31" s="71" t="s">
        <v>5</v>
      </c>
      <c r="C31" s="104">
        <v>1</v>
      </c>
      <c r="D31" s="64"/>
      <c r="E31" s="68"/>
      <c r="F31" s="68"/>
    </row>
    <row r="32" spans="2:6" ht="15.75" x14ac:dyDescent="0.3">
      <c r="B32" s="84" t="s">
        <v>6</v>
      </c>
      <c r="C32" s="107"/>
      <c r="D32" s="64"/>
      <c r="E32" s="70"/>
      <c r="F32" s="68"/>
    </row>
    <row r="33" spans="2:6" ht="15.75" x14ac:dyDescent="0.3">
      <c r="B33" s="84" t="s">
        <v>7</v>
      </c>
      <c r="C33" s="107"/>
      <c r="D33" s="64"/>
      <c r="E33" s="70"/>
      <c r="F33" s="68"/>
    </row>
    <row r="34" spans="2:6" ht="16.5" thickBot="1" x14ac:dyDescent="0.35">
      <c r="B34" s="84" t="s">
        <v>8</v>
      </c>
      <c r="C34" s="107"/>
      <c r="D34" s="64"/>
      <c r="E34" s="70"/>
      <c r="F34" s="88"/>
    </row>
    <row r="35" spans="2:6" ht="16.5" thickBot="1" x14ac:dyDescent="0.35">
      <c r="B35" s="97" t="s">
        <v>9</v>
      </c>
      <c r="C35" s="111" t="s">
        <v>10</v>
      </c>
      <c r="D35" s="111" t="s">
        <v>11</v>
      </c>
      <c r="E35" s="111" t="s">
        <v>12</v>
      </c>
      <c r="F35" s="99" t="s">
        <v>13</v>
      </c>
    </row>
    <row r="36" spans="2:6" x14ac:dyDescent="0.25">
      <c r="B36" s="109"/>
      <c r="C36" s="108"/>
      <c r="D36" s="109"/>
      <c r="E36" s="110"/>
      <c r="F36" s="102"/>
    </row>
    <row r="37" spans="2:6" x14ac:dyDescent="0.25">
      <c r="B37" s="100">
        <v>410200</v>
      </c>
      <c r="C37" s="86" t="s">
        <v>150</v>
      </c>
      <c r="D37" s="86">
        <v>1</v>
      </c>
      <c r="E37" s="60">
        <v>390000</v>
      </c>
      <c r="F37" s="60">
        <f>E37*D37</f>
        <v>390000</v>
      </c>
    </row>
    <row r="38" spans="2:6" ht="15.75" x14ac:dyDescent="0.3">
      <c r="B38" s="73"/>
      <c r="C38" s="74"/>
      <c r="D38" s="86"/>
      <c r="E38" s="75" t="s">
        <v>14</v>
      </c>
      <c r="F38" s="76">
        <f>SUM(F36:F37)</f>
        <v>390000</v>
      </c>
    </row>
    <row r="40" spans="2:6" ht="15.75" thickBot="1" x14ac:dyDescent="0.3"/>
    <row r="41" spans="2:6" ht="15.75" thickBot="1" x14ac:dyDescent="0.3">
      <c r="B41" s="77"/>
      <c r="C41" s="78" t="s">
        <v>144</v>
      </c>
      <c r="D41" s="61"/>
      <c r="E41" s="62"/>
      <c r="F41" s="63"/>
    </row>
    <row r="42" spans="2:6" ht="15.75" x14ac:dyDescent="0.3">
      <c r="B42" s="79" t="s">
        <v>0</v>
      </c>
      <c r="C42" s="105" t="s">
        <v>138</v>
      </c>
      <c r="D42" s="64"/>
      <c r="E42" s="65" t="s">
        <v>22</v>
      </c>
      <c r="F42" s="66"/>
    </row>
    <row r="43" spans="2:6" ht="15.75" x14ac:dyDescent="0.3">
      <c r="B43" s="81" t="s">
        <v>1</v>
      </c>
      <c r="C43" s="82" t="s">
        <v>149</v>
      </c>
      <c r="D43" s="67"/>
      <c r="E43" s="87"/>
      <c r="F43" s="68"/>
    </row>
    <row r="44" spans="2:6" ht="16.5" x14ac:dyDescent="0.3">
      <c r="B44" s="81" t="s">
        <v>2</v>
      </c>
      <c r="C44" s="106"/>
      <c r="D44" s="69"/>
      <c r="E44" s="101">
        <v>42030</v>
      </c>
      <c r="F44" s="68"/>
    </row>
    <row r="45" spans="2:6" ht="15.75" x14ac:dyDescent="0.3">
      <c r="B45" s="81" t="s">
        <v>3</v>
      </c>
      <c r="C45" s="106"/>
      <c r="D45" s="64"/>
      <c r="E45" s="96" t="s">
        <v>183</v>
      </c>
      <c r="F45" s="68"/>
    </row>
    <row r="46" spans="2:6" ht="15.75" x14ac:dyDescent="0.3">
      <c r="B46" s="81" t="s">
        <v>4</v>
      </c>
      <c r="C46" s="106">
        <v>5530</v>
      </c>
      <c r="D46" s="64"/>
      <c r="E46" s="68"/>
      <c r="F46" s="68"/>
    </row>
    <row r="47" spans="2:6" ht="15.75" x14ac:dyDescent="0.3">
      <c r="B47" s="71" t="s">
        <v>5</v>
      </c>
      <c r="C47" s="104"/>
      <c r="D47" s="64"/>
      <c r="E47" s="68"/>
      <c r="F47" s="68"/>
    </row>
    <row r="48" spans="2:6" ht="15.75" x14ac:dyDescent="0.3">
      <c r="B48" s="84" t="s">
        <v>6</v>
      </c>
      <c r="C48" s="107"/>
      <c r="D48" s="64"/>
      <c r="E48" s="70"/>
      <c r="F48" s="68"/>
    </row>
    <row r="49" spans="2:6" ht="15.75" x14ac:dyDescent="0.3">
      <c r="B49" s="84" t="s">
        <v>7</v>
      </c>
      <c r="C49" s="107"/>
      <c r="D49" s="64"/>
      <c r="E49" s="70"/>
      <c r="F49" s="68"/>
    </row>
    <row r="50" spans="2:6" ht="16.5" thickBot="1" x14ac:dyDescent="0.35">
      <c r="B50" s="84" t="s">
        <v>8</v>
      </c>
      <c r="C50" s="107"/>
      <c r="D50" s="64"/>
      <c r="E50" s="70"/>
      <c r="F50" s="88"/>
    </row>
    <row r="51" spans="2:6" ht="16.5" thickBot="1" x14ac:dyDescent="0.35">
      <c r="B51" s="97" t="s">
        <v>9</v>
      </c>
      <c r="C51" s="111" t="s">
        <v>10</v>
      </c>
      <c r="D51" s="111" t="s">
        <v>11</v>
      </c>
      <c r="E51" s="111" t="s">
        <v>12</v>
      </c>
      <c r="F51" s="99" t="s">
        <v>13</v>
      </c>
    </row>
    <row r="52" spans="2:6" x14ac:dyDescent="0.25">
      <c r="B52" s="109" t="s">
        <v>159</v>
      </c>
      <c r="C52" s="108" t="s">
        <v>151</v>
      </c>
      <c r="D52" s="109">
        <v>1</v>
      </c>
      <c r="E52" s="110">
        <v>1639000</v>
      </c>
      <c r="F52" s="102">
        <f>E52*D52</f>
        <v>1639000</v>
      </c>
    </row>
    <row r="53" spans="2:6" ht="15.75" x14ac:dyDescent="0.3">
      <c r="B53" s="73"/>
      <c r="C53" s="74"/>
      <c r="D53" s="86"/>
      <c r="E53" s="75" t="s">
        <v>14</v>
      </c>
      <c r="F53" s="76">
        <f>SUM(F52:F52)</f>
        <v>1639000</v>
      </c>
    </row>
    <row r="55" spans="2:6" ht="15.75" thickBot="1" x14ac:dyDescent="0.3"/>
    <row r="56" spans="2:6" ht="15.75" thickBot="1" x14ac:dyDescent="0.3">
      <c r="B56" s="77"/>
      <c r="C56" s="78" t="s">
        <v>145</v>
      </c>
      <c r="D56" s="61"/>
      <c r="E56" s="62"/>
      <c r="F56" s="63"/>
    </row>
    <row r="57" spans="2:6" ht="15.75" x14ac:dyDescent="0.3">
      <c r="B57" s="79" t="s">
        <v>0</v>
      </c>
      <c r="C57" s="105" t="s">
        <v>138</v>
      </c>
      <c r="D57" s="64"/>
      <c r="E57" s="65" t="s">
        <v>22</v>
      </c>
      <c r="F57" s="66"/>
    </row>
    <row r="58" spans="2:6" ht="15.75" x14ac:dyDescent="0.3">
      <c r="B58" s="81" t="s">
        <v>1</v>
      </c>
      <c r="C58" s="82" t="s">
        <v>166</v>
      </c>
      <c r="D58" s="67"/>
      <c r="E58" s="87"/>
      <c r="F58" s="68"/>
    </row>
    <row r="59" spans="2:6" ht="16.5" x14ac:dyDescent="0.3">
      <c r="B59" s="81" t="s">
        <v>2</v>
      </c>
      <c r="C59" s="106"/>
      <c r="D59" s="69"/>
      <c r="E59" s="101"/>
      <c r="F59" s="68"/>
    </row>
    <row r="60" spans="2:6" ht="15.75" x14ac:dyDescent="0.3">
      <c r="B60" s="81" t="s">
        <v>3</v>
      </c>
      <c r="C60" s="106"/>
      <c r="D60" s="64"/>
      <c r="E60" s="96"/>
      <c r="F60" s="68"/>
    </row>
    <row r="61" spans="2:6" ht="15.75" x14ac:dyDescent="0.3">
      <c r="B61" s="81" t="s">
        <v>4</v>
      </c>
      <c r="C61" s="106">
        <v>1678</v>
      </c>
      <c r="D61" s="64"/>
      <c r="E61" s="68"/>
      <c r="F61" s="68"/>
    </row>
    <row r="62" spans="2:6" ht="15.75" x14ac:dyDescent="0.3">
      <c r="B62" s="71" t="s">
        <v>5</v>
      </c>
      <c r="C62" s="104">
        <v>1</v>
      </c>
      <c r="D62" s="64"/>
      <c r="E62" s="68"/>
      <c r="F62" s="68"/>
    </row>
    <row r="63" spans="2:6" ht="15.75" x14ac:dyDescent="0.3">
      <c r="B63" s="84" t="s">
        <v>6</v>
      </c>
      <c r="C63" s="107">
        <v>7146</v>
      </c>
      <c r="D63" s="64"/>
      <c r="E63" s="70"/>
      <c r="F63" s="68"/>
    </row>
    <row r="64" spans="2:6" ht="15.75" x14ac:dyDescent="0.3">
      <c r="B64" s="84" t="s">
        <v>7</v>
      </c>
      <c r="C64" s="107"/>
      <c r="D64" s="64"/>
      <c r="E64" s="70"/>
      <c r="F64" s="68"/>
    </row>
    <row r="65" spans="2:6" ht="16.5" thickBot="1" x14ac:dyDescent="0.35">
      <c r="B65" s="84" t="s">
        <v>8</v>
      </c>
      <c r="C65" s="107"/>
      <c r="D65" s="64"/>
      <c r="E65" s="70"/>
      <c r="F65" s="88"/>
    </row>
    <row r="66" spans="2:6" ht="16.5" thickBot="1" x14ac:dyDescent="0.35">
      <c r="B66" s="97" t="s">
        <v>9</v>
      </c>
      <c r="C66" s="111" t="s">
        <v>10</v>
      </c>
      <c r="D66" s="111" t="s">
        <v>11</v>
      </c>
      <c r="E66" s="111" t="s">
        <v>12</v>
      </c>
      <c r="F66" s="99" t="s">
        <v>13</v>
      </c>
    </row>
    <row r="67" spans="2:6" x14ac:dyDescent="0.25">
      <c r="B67" s="109"/>
      <c r="C67" s="108"/>
      <c r="D67" s="109"/>
      <c r="E67" s="110"/>
      <c r="F67" s="102"/>
    </row>
    <row r="68" spans="2:6" x14ac:dyDescent="0.25">
      <c r="B68" s="100">
        <v>11112222</v>
      </c>
      <c r="C68" s="86" t="s">
        <v>167</v>
      </c>
      <c r="D68" s="86">
        <v>1</v>
      </c>
      <c r="E68" s="60">
        <v>290000</v>
      </c>
      <c r="F68" s="60">
        <f>E68*D68</f>
        <v>290000</v>
      </c>
    </row>
    <row r="69" spans="2:6" ht="15.75" x14ac:dyDescent="0.3">
      <c r="B69" s="73"/>
      <c r="C69" s="74"/>
      <c r="D69" s="86"/>
      <c r="E69" s="75" t="s">
        <v>14</v>
      </c>
      <c r="F69" s="76">
        <f>F68</f>
        <v>290000</v>
      </c>
    </row>
    <row r="71" spans="2:6" ht="15.75" thickBot="1" x14ac:dyDescent="0.3"/>
    <row r="72" spans="2:6" ht="15.75" thickBot="1" x14ac:dyDescent="0.3">
      <c r="B72" s="77"/>
      <c r="C72" s="78" t="s">
        <v>168</v>
      </c>
      <c r="D72" s="61"/>
      <c r="E72" s="62"/>
      <c r="F72" s="63"/>
    </row>
    <row r="73" spans="2:6" ht="15.75" x14ac:dyDescent="0.3">
      <c r="B73" s="79" t="s">
        <v>0</v>
      </c>
      <c r="C73" s="105" t="s">
        <v>174</v>
      </c>
      <c r="D73" s="64"/>
      <c r="E73" s="65" t="s">
        <v>22</v>
      </c>
      <c r="F73" s="66"/>
    </row>
    <row r="74" spans="2:6" ht="15.75" x14ac:dyDescent="0.3">
      <c r="B74" s="81" t="s">
        <v>1</v>
      </c>
      <c r="C74" s="82" t="s">
        <v>175</v>
      </c>
      <c r="D74" s="67"/>
      <c r="E74" s="87"/>
      <c r="F74" s="68"/>
    </row>
    <row r="75" spans="2:6" ht="16.5" x14ac:dyDescent="0.3">
      <c r="B75" s="81" t="s">
        <v>2</v>
      </c>
      <c r="C75" s="106">
        <v>131819</v>
      </c>
      <c r="D75" s="69"/>
      <c r="E75" s="101"/>
      <c r="F75" s="68"/>
    </row>
    <row r="76" spans="2:6" ht="15.75" x14ac:dyDescent="0.3">
      <c r="B76" s="81" t="s">
        <v>3</v>
      </c>
      <c r="C76" s="106"/>
      <c r="D76" s="64"/>
      <c r="E76" s="96"/>
      <c r="F76" s="68"/>
    </row>
    <row r="77" spans="2:6" ht="15.75" x14ac:dyDescent="0.3">
      <c r="B77" s="81" t="s">
        <v>4</v>
      </c>
      <c r="C77" s="106"/>
      <c r="D77" s="64"/>
      <c r="E77" s="68"/>
      <c r="F77" s="68"/>
    </row>
    <row r="78" spans="2:6" ht="15.75" x14ac:dyDescent="0.3">
      <c r="B78" s="71" t="s">
        <v>5</v>
      </c>
      <c r="C78" s="104"/>
      <c r="D78" s="64"/>
      <c r="E78" s="68"/>
      <c r="F78" s="68"/>
    </row>
    <row r="79" spans="2:6" ht="15.75" x14ac:dyDescent="0.3">
      <c r="B79" s="84" t="s">
        <v>6</v>
      </c>
      <c r="C79" s="107">
        <v>7154</v>
      </c>
      <c r="D79" s="64"/>
      <c r="E79" s="70"/>
      <c r="F79" s="68"/>
    </row>
    <row r="80" spans="2:6" ht="15.75" x14ac:dyDescent="0.3">
      <c r="B80" s="84" t="s">
        <v>7</v>
      </c>
      <c r="C80" s="107"/>
      <c r="D80" s="64"/>
      <c r="E80" s="70"/>
      <c r="F80" s="68"/>
    </row>
    <row r="81" spans="2:6" ht="16.5" thickBot="1" x14ac:dyDescent="0.35">
      <c r="B81" s="84" t="s">
        <v>8</v>
      </c>
      <c r="C81" s="107"/>
      <c r="D81" s="64"/>
      <c r="E81" s="70"/>
      <c r="F81" s="88"/>
    </row>
    <row r="82" spans="2:6" ht="16.5" thickBot="1" x14ac:dyDescent="0.35">
      <c r="B82" s="97" t="s">
        <v>9</v>
      </c>
      <c r="C82" s="111" t="s">
        <v>10</v>
      </c>
      <c r="D82" s="111" t="s">
        <v>11</v>
      </c>
      <c r="E82" s="111" t="s">
        <v>12</v>
      </c>
      <c r="F82" s="99" t="s">
        <v>13</v>
      </c>
    </row>
    <row r="83" spans="2:6" x14ac:dyDescent="0.25">
      <c r="B83" s="100">
        <v>11112222</v>
      </c>
      <c r="C83" s="86" t="s">
        <v>167</v>
      </c>
      <c r="D83" s="86">
        <v>1</v>
      </c>
      <c r="E83" s="93">
        <v>94500</v>
      </c>
      <c r="F83" s="60">
        <f>E83*D83</f>
        <v>94500</v>
      </c>
    </row>
    <row r="84" spans="2:6" ht="15.75" x14ac:dyDescent="0.3">
      <c r="B84" s="73"/>
      <c r="C84" s="74"/>
      <c r="D84" s="86"/>
      <c r="E84" s="75" t="s">
        <v>14</v>
      </c>
      <c r="F84" s="76">
        <f>SUM(F83)</f>
        <v>94500</v>
      </c>
    </row>
    <row r="86" spans="2:6" x14ac:dyDescent="0.25">
      <c r="E86" s="54" t="s">
        <v>16</v>
      </c>
      <c r="F86" s="55">
        <f>F84+F69+F53+F38+F22</f>
        <v>9395500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7"/>
  <sheetViews>
    <sheetView topLeftCell="A61" workbookViewId="0">
      <selection activeCell="I76" sqref="I76"/>
    </sheetView>
  </sheetViews>
  <sheetFormatPr baseColWidth="10" defaultRowHeight="15" x14ac:dyDescent="0.25"/>
  <cols>
    <col min="2" max="2" width="33.42578125" customWidth="1"/>
    <col min="3" max="3" width="37.28515625" customWidth="1"/>
    <col min="4" max="4" width="15" customWidth="1"/>
    <col min="5" max="6" width="14.85546875" customWidth="1"/>
  </cols>
  <sheetData>
    <row r="1" spans="2:6" ht="15.75" thickBot="1" x14ac:dyDescent="0.3"/>
    <row r="2" spans="2:6" ht="15.75" thickBot="1" x14ac:dyDescent="0.3">
      <c r="B2" s="77"/>
      <c r="C2" s="78" t="s">
        <v>169</v>
      </c>
      <c r="D2" s="61"/>
      <c r="E2" s="62"/>
      <c r="F2" s="63"/>
    </row>
    <row r="3" spans="2:6" ht="15.75" x14ac:dyDescent="0.3">
      <c r="B3" s="79" t="s">
        <v>0</v>
      </c>
      <c r="C3" s="105" t="s">
        <v>174</v>
      </c>
      <c r="D3" s="64"/>
      <c r="E3" s="65" t="s">
        <v>22</v>
      </c>
      <c r="F3" s="66"/>
    </row>
    <row r="4" spans="2:6" s="112" customFormat="1" ht="15.75" x14ac:dyDescent="0.3">
      <c r="B4" s="120" t="s">
        <v>1</v>
      </c>
      <c r="C4" s="115" t="s">
        <v>175</v>
      </c>
      <c r="D4" s="121"/>
      <c r="E4" s="122"/>
      <c r="F4" s="123"/>
    </row>
    <row r="5" spans="2:6" ht="16.5" x14ac:dyDescent="0.3">
      <c r="B5" s="81" t="s">
        <v>2</v>
      </c>
      <c r="C5" s="106"/>
      <c r="D5" s="69"/>
      <c r="E5" s="101"/>
      <c r="F5" s="68"/>
    </row>
    <row r="6" spans="2:6" ht="15.75" x14ac:dyDescent="0.3">
      <c r="B6" s="81" t="s">
        <v>3</v>
      </c>
      <c r="C6" s="106"/>
      <c r="D6" s="64"/>
      <c r="E6" s="96"/>
      <c r="F6" s="68"/>
    </row>
    <row r="7" spans="2:6" ht="15.75" x14ac:dyDescent="0.3">
      <c r="B7" s="81" t="s">
        <v>4</v>
      </c>
      <c r="C7" s="106"/>
      <c r="D7" s="64"/>
      <c r="E7" s="68"/>
      <c r="F7" s="68"/>
    </row>
    <row r="8" spans="2:6" ht="15.75" x14ac:dyDescent="0.3">
      <c r="B8" s="71" t="s">
        <v>5</v>
      </c>
      <c r="C8" s="104"/>
      <c r="D8" s="64"/>
      <c r="E8" s="68"/>
      <c r="F8" s="68"/>
    </row>
    <row r="9" spans="2:6" ht="15.75" x14ac:dyDescent="0.3">
      <c r="B9" s="84" t="s">
        <v>6</v>
      </c>
      <c r="C9" s="107">
        <v>7155</v>
      </c>
      <c r="D9" s="64"/>
      <c r="E9" s="70"/>
      <c r="F9" s="68"/>
    </row>
    <row r="10" spans="2:6" ht="15.75" x14ac:dyDescent="0.3">
      <c r="B10" s="84" t="s">
        <v>7</v>
      </c>
      <c r="C10" s="107"/>
      <c r="D10" s="64"/>
      <c r="E10" s="70"/>
      <c r="F10" s="68"/>
    </row>
    <row r="11" spans="2:6" ht="16.5" thickBot="1" x14ac:dyDescent="0.35">
      <c r="B11" s="84" t="s">
        <v>8</v>
      </c>
      <c r="C11" s="107"/>
      <c r="D11" s="64"/>
      <c r="E11" s="70"/>
      <c r="F11" s="88"/>
    </row>
    <row r="12" spans="2:6" ht="15.75" x14ac:dyDescent="0.3">
      <c r="B12" s="116" t="s">
        <v>9</v>
      </c>
      <c r="C12" s="117" t="s">
        <v>10</v>
      </c>
      <c r="D12" s="117" t="s">
        <v>11</v>
      </c>
      <c r="E12" s="117" t="s">
        <v>12</v>
      </c>
      <c r="F12" s="118" t="s">
        <v>13</v>
      </c>
    </row>
    <row r="13" spans="2:6" ht="15.75" x14ac:dyDescent="0.3">
      <c r="B13" s="73">
        <v>11112222</v>
      </c>
      <c r="C13" s="147" t="s">
        <v>167</v>
      </c>
      <c r="D13" s="147">
        <v>1</v>
      </c>
      <c r="E13" s="125">
        <v>94500</v>
      </c>
      <c r="F13" s="125">
        <f t="shared" ref="F13" si="0">E13*D13</f>
        <v>94500</v>
      </c>
    </row>
    <row r="14" spans="2:6" ht="15.75" x14ac:dyDescent="0.3">
      <c r="B14" s="73"/>
      <c r="C14" s="141"/>
      <c r="D14" s="147"/>
      <c r="E14" s="142" t="s">
        <v>14</v>
      </c>
      <c r="F14" s="124">
        <f>SUM(F13:F13)</f>
        <v>94500</v>
      </c>
    </row>
    <row r="16" spans="2:6" ht="15.75" thickBot="1" x14ac:dyDescent="0.3"/>
    <row r="17" spans="2:6" ht="15.75" thickBot="1" x14ac:dyDescent="0.3">
      <c r="B17" s="77"/>
      <c r="C17" s="78" t="s">
        <v>170</v>
      </c>
      <c r="D17" s="61"/>
      <c r="E17" s="62"/>
      <c r="F17" s="63"/>
    </row>
    <row r="18" spans="2:6" ht="15.75" x14ac:dyDescent="0.3">
      <c r="B18" s="79" t="s">
        <v>0</v>
      </c>
      <c r="C18" s="105" t="s">
        <v>174</v>
      </c>
      <c r="D18" s="64"/>
      <c r="E18" s="65" t="s">
        <v>22</v>
      </c>
      <c r="F18" s="66"/>
    </row>
    <row r="19" spans="2:6" ht="15.75" x14ac:dyDescent="0.3">
      <c r="B19" s="81" t="s">
        <v>1</v>
      </c>
      <c r="C19" s="82" t="s">
        <v>175</v>
      </c>
      <c r="D19" s="67"/>
      <c r="E19" s="87"/>
      <c r="F19" s="68"/>
    </row>
    <row r="20" spans="2:6" ht="16.5" x14ac:dyDescent="0.3">
      <c r="B20" s="81" t="s">
        <v>2</v>
      </c>
      <c r="C20" s="106"/>
      <c r="D20" s="69"/>
      <c r="E20" s="101"/>
      <c r="F20" s="68"/>
    </row>
    <row r="21" spans="2:6" ht="15.75" x14ac:dyDescent="0.3">
      <c r="B21" s="81" t="s">
        <v>3</v>
      </c>
      <c r="C21" s="106"/>
      <c r="D21" s="64"/>
      <c r="E21" s="96"/>
      <c r="F21" s="68"/>
    </row>
    <row r="22" spans="2:6" ht="15.75" x14ac:dyDescent="0.3">
      <c r="B22" s="81" t="s">
        <v>4</v>
      </c>
      <c r="C22" s="106"/>
      <c r="D22" s="64"/>
      <c r="E22" s="68"/>
      <c r="F22" s="68"/>
    </row>
    <row r="23" spans="2:6" ht="15.75" x14ac:dyDescent="0.3">
      <c r="B23" s="71" t="s">
        <v>5</v>
      </c>
      <c r="C23" s="104"/>
      <c r="D23" s="64"/>
      <c r="E23" s="68"/>
      <c r="F23" s="68"/>
    </row>
    <row r="24" spans="2:6" ht="15.75" x14ac:dyDescent="0.3">
      <c r="B24" s="84" t="s">
        <v>6</v>
      </c>
      <c r="C24" s="107">
        <v>7156</v>
      </c>
      <c r="D24" s="64"/>
      <c r="E24" s="70"/>
      <c r="F24" s="68"/>
    </row>
    <row r="25" spans="2:6" ht="15.75" x14ac:dyDescent="0.3">
      <c r="B25" s="84" t="s">
        <v>7</v>
      </c>
      <c r="C25" s="107"/>
      <c r="D25" s="64"/>
      <c r="E25" s="70"/>
      <c r="F25" s="68"/>
    </row>
    <row r="26" spans="2:6" ht="16.5" thickBot="1" x14ac:dyDescent="0.35">
      <c r="B26" s="84" t="s">
        <v>8</v>
      </c>
      <c r="C26" s="107"/>
      <c r="D26" s="64"/>
      <c r="E26" s="70"/>
      <c r="F26" s="88"/>
    </row>
    <row r="27" spans="2:6" ht="16.5" thickBot="1" x14ac:dyDescent="0.35">
      <c r="B27" s="97" t="s">
        <v>9</v>
      </c>
      <c r="C27" s="111" t="s">
        <v>10</v>
      </c>
      <c r="D27" s="111" t="s">
        <v>11</v>
      </c>
      <c r="E27" s="111" t="s">
        <v>12</v>
      </c>
      <c r="F27" s="99" t="s">
        <v>13</v>
      </c>
    </row>
    <row r="28" spans="2:6" x14ac:dyDescent="0.25">
      <c r="B28" s="100">
        <v>3200000000</v>
      </c>
      <c r="C28" s="86" t="s">
        <v>37</v>
      </c>
      <c r="D28" s="86">
        <v>1</v>
      </c>
      <c r="E28" s="60">
        <v>100000</v>
      </c>
      <c r="F28" s="60">
        <f>E28*D28</f>
        <v>100000</v>
      </c>
    </row>
    <row r="29" spans="2:6" ht="15.75" x14ac:dyDescent="0.3">
      <c r="B29" s="73"/>
      <c r="C29" s="74"/>
      <c r="D29" s="86"/>
      <c r="E29" s="75" t="s">
        <v>14</v>
      </c>
      <c r="F29" s="76">
        <f>SUM(F28:F28)</f>
        <v>100000</v>
      </c>
    </row>
    <row r="31" spans="2:6" ht="15.75" thickBot="1" x14ac:dyDescent="0.3"/>
    <row r="32" spans="2:6" ht="15.75" thickBot="1" x14ac:dyDescent="0.3">
      <c r="B32" s="77"/>
      <c r="C32" s="78" t="s">
        <v>171</v>
      </c>
      <c r="D32" s="61"/>
      <c r="E32" s="62"/>
      <c r="F32" s="63"/>
    </row>
    <row r="33" spans="2:6" ht="15.75" x14ac:dyDescent="0.3">
      <c r="B33" s="79" t="s">
        <v>0</v>
      </c>
      <c r="C33" s="127" t="s">
        <v>128</v>
      </c>
      <c r="D33" s="64"/>
      <c r="E33" s="65" t="s">
        <v>22</v>
      </c>
      <c r="F33" s="66"/>
    </row>
    <row r="34" spans="2:6" ht="15.75" x14ac:dyDescent="0.3">
      <c r="B34" s="81" t="s">
        <v>1</v>
      </c>
      <c r="C34" s="128" t="s">
        <v>129</v>
      </c>
      <c r="D34" s="67"/>
      <c r="E34" s="87"/>
      <c r="F34" s="68"/>
    </row>
    <row r="35" spans="2:6" ht="16.5" x14ac:dyDescent="0.3">
      <c r="B35" s="81" t="s">
        <v>2</v>
      </c>
      <c r="C35" s="129"/>
      <c r="D35" s="69"/>
      <c r="E35" s="101"/>
      <c r="F35" s="68"/>
    </row>
    <row r="36" spans="2:6" ht="15.75" x14ac:dyDescent="0.3">
      <c r="B36" s="81" t="s">
        <v>3</v>
      </c>
      <c r="C36" s="129"/>
      <c r="D36" s="64"/>
      <c r="E36" s="96"/>
      <c r="F36" s="68"/>
    </row>
    <row r="37" spans="2:6" ht="15.75" x14ac:dyDescent="0.3">
      <c r="B37" s="81" t="s">
        <v>4</v>
      </c>
      <c r="C37" s="129" t="s">
        <v>176</v>
      </c>
      <c r="D37" s="64"/>
      <c r="E37" s="68"/>
      <c r="F37" s="68"/>
    </row>
    <row r="38" spans="2:6" ht="15.75" x14ac:dyDescent="0.3">
      <c r="B38" s="71" t="s">
        <v>5</v>
      </c>
      <c r="C38" s="126">
        <v>1</v>
      </c>
      <c r="D38" s="64"/>
      <c r="E38" s="68"/>
      <c r="F38" s="68"/>
    </row>
    <row r="39" spans="2:6" ht="15.75" x14ac:dyDescent="0.3">
      <c r="B39" s="84" t="s">
        <v>6</v>
      </c>
      <c r="C39" s="130"/>
      <c r="D39" s="64"/>
      <c r="E39" s="70"/>
      <c r="F39" s="68"/>
    </row>
    <row r="40" spans="2:6" ht="15.75" x14ac:dyDescent="0.3">
      <c r="B40" s="84" t="s">
        <v>7</v>
      </c>
      <c r="C40" s="130"/>
      <c r="D40" s="64"/>
      <c r="E40" s="70"/>
      <c r="F40" s="68"/>
    </row>
    <row r="41" spans="2:6" ht="16.5" thickBot="1" x14ac:dyDescent="0.35">
      <c r="B41" s="84" t="s">
        <v>8</v>
      </c>
      <c r="C41" s="130"/>
      <c r="D41" s="64"/>
      <c r="E41" s="70"/>
      <c r="F41" s="88"/>
    </row>
    <row r="42" spans="2:6" ht="16.5" thickBot="1" x14ac:dyDescent="0.35">
      <c r="B42" s="97" t="s">
        <v>9</v>
      </c>
      <c r="C42" s="132"/>
      <c r="D42" s="111" t="s">
        <v>11</v>
      </c>
      <c r="E42" s="111" t="s">
        <v>12</v>
      </c>
      <c r="F42" s="99" t="s">
        <v>13</v>
      </c>
    </row>
    <row r="43" spans="2:6" s="112" customFormat="1" x14ac:dyDescent="0.25">
      <c r="B43" s="108">
        <v>3200000000</v>
      </c>
      <c r="C43" s="131" t="s">
        <v>37</v>
      </c>
      <c r="D43" s="108"/>
      <c r="E43" s="113"/>
      <c r="F43" s="114"/>
    </row>
    <row r="44" spans="2:6" x14ac:dyDescent="0.25">
      <c r="B44" s="100"/>
      <c r="C44" s="131" t="s">
        <v>182</v>
      </c>
      <c r="D44" s="86">
        <v>1</v>
      </c>
      <c r="E44" s="60">
        <v>98241</v>
      </c>
      <c r="F44" s="60">
        <f>E44*D44</f>
        <v>98241</v>
      </c>
    </row>
    <row r="45" spans="2:6" ht="15.75" x14ac:dyDescent="0.3">
      <c r="B45" s="73"/>
      <c r="C45" s="74"/>
      <c r="D45" s="86"/>
      <c r="E45" s="75" t="s">
        <v>14</v>
      </c>
      <c r="F45" s="76">
        <f>SUM(F43:F44)</f>
        <v>98241</v>
      </c>
    </row>
    <row r="47" spans="2:6" ht="15.75" thickBot="1" x14ac:dyDescent="0.3"/>
    <row r="48" spans="2:6" ht="15.75" thickBot="1" x14ac:dyDescent="0.3">
      <c r="B48" s="77"/>
      <c r="C48" s="78" t="s">
        <v>172</v>
      </c>
      <c r="D48" s="61"/>
      <c r="E48" s="62"/>
      <c r="F48" s="63"/>
    </row>
    <row r="49" spans="2:6" ht="15.75" x14ac:dyDescent="0.3">
      <c r="B49" s="79" t="s">
        <v>0</v>
      </c>
      <c r="C49" s="134" t="s">
        <v>177</v>
      </c>
      <c r="D49" s="64"/>
      <c r="E49" s="65" t="s">
        <v>22</v>
      </c>
      <c r="F49" s="66"/>
    </row>
    <row r="50" spans="2:6" ht="15.75" x14ac:dyDescent="0.3">
      <c r="B50" s="81" t="s">
        <v>1</v>
      </c>
      <c r="C50" s="135" t="s">
        <v>112</v>
      </c>
      <c r="D50" s="67"/>
      <c r="E50" s="87"/>
      <c r="F50" s="68"/>
    </row>
    <row r="51" spans="2:6" ht="16.5" x14ac:dyDescent="0.3">
      <c r="B51" s="81" t="s">
        <v>2</v>
      </c>
      <c r="C51" s="136"/>
      <c r="D51" s="69"/>
      <c r="E51" s="101"/>
      <c r="F51" s="68"/>
    </row>
    <row r="52" spans="2:6" ht="15.75" x14ac:dyDescent="0.3">
      <c r="B52" s="81" t="s">
        <v>3</v>
      </c>
      <c r="C52" s="136"/>
      <c r="D52" s="64"/>
      <c r="E52" s="96"/>
      <c r="F52" s="68"/>
    </row>
    <row r="53" spans="2:6" ht="15.75" x14ac:dyDescent="0.3">
      <c r="B53" s="81" t="s">
        <v>4</v>
      </c>
      <c r="C53" s="136" t="s">
        <v>178</v>
      </c>
      <c r="D53" s="64"/>
      <c r="E53" s="68"/>
      <c r="F53" s="68"/>
    </row>
    <row r="54" spans="2:6" ht="15.75" x14ac:dyDescent="0.3">
      <c r="B54" s="71" t="s">
        <v>5</v>
      </c>
      <c r="C54" s="133">
        <v>1</v>
      </c>
      <c r="D54" s="64"/>
      <c r="E54" s="68"/>
      <c r="F54" s="68"/>
    </row>
    <row r="55" spans="2:6" ht="15.75" x14ac:dyDescent="0.3">
      <c r="B55" s="84" t="s">
        <v>6</v>
      </c>
      <c r="C55" s="137"/>
      <c r="D55" s="64"/>
      <c r="E55" s="70"/>
      <c r="F55" s="68"/>
    </row>
    <row r="56" spans="2:6" ht="15.75" x14ac:dyDescent="0.3">
      <c r="B56" s="84" t="s">
        <v>7</v>
      </c>
      <c r="C56" s="137"/>
      <c r="D56" s="64"/>
      <c r="E56" s="70"/>
      <c r="F56" s="68"/>
    </row>
    <row r="57" spans="2:6" ht="16.5" thickBot="1" x14ac:dyDescent="0.35">
      <c r="B57" s="84" t="s">
        <v>8</v>
      </c>
      <c r="C57" s="137"/>
      <c r="D57" s="64"/>
      <c r="E57" s="70"/>
      <c r="F57" s="88"/>
    </row>
    <row r="58" spans="2:6" ht="16.5" thickBot="1" x14ac:dyDescent="0.35">
      <c r="B58" s="97" t="s">
        <v>9</v>
      </c>
      <c r="C58" s="139"/>
      <c r="D58" s="111" t="s">
        <v>11</v>
      </c>
      <c r="E58" s="111" t="s">
        <v>12</v>
      </c>
      <c r="F58" s="99" t="s">
        <v>13</v>
      </c>
    </row>
    <row r="59" spans="2:6" x14ac:dyDescent="0.25">
      <c r="B59" s="100">
        <v>3200000000</v>
      </c>
      <c r="C59" s="138" t="s">
        <v>110</v>
      </c>
      <c r="D59" s="86">
        <v>1</v>
      </c>
      <c r="E59" s="60">
        <v>160000</v>
      </c>
      <c r="F59" s="60">
        <f>E59*D59</f>
        <v>160000</v>
      </c>
    </row>
    <row r="60" spans="2:6" ht="15.75" x14ac:dyDescent="0.3">
      <c r="B60" s="73"/>
      <c r="C60" s="74"/>
      <c r="D60" s="86"/>
      <c r="E60" s="75" t="s">
        <v>14</v>
      </c>
      <c r="F60" s="76">
        <f>F59</f>
        <v>160000</v>
      </c>
    </row>
    <row r="62" spans="2:6" ht="15.75" thickBot="1" x14ac:dyDescent="0.3"/>
    <row r="63" spans="2:6" ht="15.75" thickBot="1" x14ac:dyDescent="0.3">
      <c r="B63" s="77"/>
      <c r="C63" s="78" t="s">
        <v>173</v>
      </c>
      <c r="D63" s="61"/>
      <c r="E63" s="62"/>
      <c r="F63" s="63"/>
    </row>
    <row r="64" spans="2:6" ht="15.75" x14ac:dyDescent="0.3">
      <c r="B64" s="79" t="s">
        <v>0</v>
      </c>
      <c r="C64" s="143" t="s">
        <v>179</v>
      </c>
      <c r="D64" s="64"/>
      <c r="E64" s="65" t="s">
        <v>22</v>
      </c>
      <c r="F64" s="66"/>
    </row>
    <row r="65" spans="2:6" ht="15.75" x14ac:dyDescent="0.3">
      <c r="B65" s="81" t="s">
        <v>1</v>
      </c>
      <c r="C65" s="144" t="s">
        <v>180</v>
      </c>
      <c r="D65" s="67"/>
      <c r="E65" s="87"/>
      <c r="F65" s="68"/>
    </row>
    <row r="66" spans="2:6" ht="16.5" x14ac:dyDescent="0.3">
      <c r="B66" s="81" t="s">
        <v>2</v>
      </c>
      <c r="C66" s="145"/>
      <c r="D66" s="69"/>
      <c r="E66" s="101"/>
      <c r="F66" s="68"/>
    </row>
    <row r="67" spans="2:6" ht="15.75" x14ac:dyDescent="0.3">
      <c r="B67" s="81" t="s">
        <v>3</v>
      </c>
      <c r="C67" s="145"/>
      <c r="D67" s="64"/>
      <c r="E67" s="96"/>
      <c r="F67" s="68"/>
    </row>
    <row r="68" spans="2:6" ht="15.75" x14ac:dyDescent="0.3">
      <c r="B68" s="81" t="s">
        <v>4</v>
      </c>
      <c r="C68" s="145" t="s">
        <v>181</v>
      </c>
      <c r="D68" s="64"/>
      <c r="E68" s="68"/>
      <c r="F68" s="68"/>
    </row>
    <row r="69" spans="2:6" ht="15.75" x14ac:dyDescent="0.3">
      <c r="B69" s="71" t="s">
        <v>5</v>
      </c>
      <c r="C69" s="140">
        <v>1</v>
      </c>
      <c r="D69" s="64"/>
      <c r="E69" s="68"/>
      <c r="F69" s="68"/>
    </row>
    <row r="70" spans="2:6" ht="15.75" x14ac:dyDescent="0.3">
      <c r="B70" s="84" t="s">
        <v>6</v>
      </c>
      <c r="C70" s="146"/>
      <c r="D70" s="64"/>
      <c r="E70" s="70"/>
      <c r="F70" s="68"/>
    </row>
    <row r="71" spans="2:6" ht="15.75" x14ac:dyDescent="0.3">
      <c r="B71" s="84" t="s">
        <v>7</v>
      </c>
      <c r="C71" s="146"/>
      <c r="D71" s="64"/>
      <c r="E71" s="70"/>
      <c r="F71" s="68"/>
    </row>
    <row r="72" spans="2:6" ht="16.5" thickBot="1" x14ac:dyDescent="0.35">
      <c r="B72" s="84" t="s">
        <v>8</v>
      </c>
      <c r="C72" s="146"/>
      <c r="D72" s="64"/>
      <c r="E72" s="70"/>
      <c r="F72" s="88"/>
    </row>
    <row r="73" spans="2:6" ht="16.5" thickBot="1" x14ac:dyDescent="0.35">
      <c r="B73" s="97" t="s">
        <v>9</v>
      </c>
      <c r="C73" s="149"/>
      <c r="D73" s="111" t="s">
        <v>11</v>
      </c>
      <c r="E73" s="111" t="s">
        <v>12</v>
      </c>
      <c r="F73" s="99" t="s">
        <v>13</v>
      </c>
    </row>
    <row r="74" spans="2:6" x14ac:dyDescent="0.25">
      <c r="B74" s="100">
        <v>3200000000</v>
      </c>
      <c r="C74" s="147" t="s">
        <v>86</v>
      </c>
      <c r="D74" s="86">
        <v>1</v>
      </c>
      <c r="E74" s="148">
        <v>318917</v>
      </c>
      <c r="F74" s="60">
        <f>E74*D74</f>
        <v>318917</v>
      </c>
    </row>
    <row r="75" spans="2:6" ht="15.75" x14ac:dyDescent="0.3">
      <c r="B75" s="73"/>
      <c r="C75" s="74"/>
      <c r="D75" s="86"/>
      <c r="E75" s="75" t="s">
        <v>14</v>
      </c>
      <c r="F75" s="76">
        <f>SUM(F74)</f>
        <v>318917</v>
      </c>
    </row>
    <row r="77" spans="2:6" x14ac:dyDescent="0.25">
      <c r="E77" s="54" t="s">
        <v>16</v>
      </c>
      <c r="F77" s="55">
        <f>F75+F60+F45+F29+F14</f>
        <v>771658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746.410</vt:lpstr>
      <vt:lpstr>17.962.700</vt:lpstr>
      <vt:lpstr>991.900</vt:lpstr>
      <vt:lpstr>1.888.671</vt:lpstr>
      <vt:lpstr>1.842.870</vt:lpstr>
      <vt:lpstr>17.208.702</vt:lpstr>
      <vt:lpstr>9.338.500</vt:lpstr>
      <vt:lpstr>771.658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2015-03-20T15:21:18Z</dcterms:modified>
</cp:coreProperties>
</file>