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firstSheet="2" activeTab="4"/>
  </bookViews>
  <sheets>
    <sheet name="746.410" sheetId="4" state="hidden" r:id="rId1"/>
    <sheet name="17.962.700" sheetId="5" state="hidden" r:id="rId2"/>
    <sheet name="3.268.930" sheetId="7" r:id="rId3"/>
    <sheet name="17.542.300" sheetId="8" r:id="rId4"/>
    <sheet name="4.926.150" sheetId="9" r:id="rId5"/>
  </sheets>
  <calcPr calcId="144525" concurrentCalc="0"/>
</workbook>
</file>

<file path=xl/calcChain.xml><?xml version="1.0" encoding="utf-8"?>
<calcChain xmlns="http://schemas.openxmlformats.org/spreadsheetml/2006/main">
  <c r="F83" i="7" l="1"/>
  <c r="F34" i="9"/>
  <c r="F36" i="9"/>
  <c r="F17" i="9"/>
  <c r="F19" i="9"/>
  <c r="F71" i="9"/>
  <c r="F82" i="8"/>
  <c r="F78" i="8"/>
  <c r="F79" i="8"/>
  <c r="F62" i="8"/>
  <c r="F63" i="8"/>
  <c r="F46" i="8"/>
  <c r="F47" i="8"/>
  <c r="F30" i="8"/>
  <c r="F31" i="8"/>
  <c r="F15" i="8"/>
  <c r="F79" i="7"/>
  <c r="F81" i="7"/>
  <c r="F62" i="7"/>
  <c r="F64" i="7"/>
  <c r="F47" i="7"/>
  <c r="F48" i="7"/>
  <c r="F31" i="7"/>
  <c r="F32" i="7"/>
  <c r="F16" i="7"/>
  <c r="F52" i="5"/>
  <c r="F51" i="5"/>
  <c r="F50" i="5"/>
  <c r="F49" i="5"/>
  <c r="F48" i="5"/>
  <c r="F54" i="5"/>
  <c r="F87" i="5"/>
  <c r="F75" i="5"/>
  <c r="F74" i="5"/>
  <c r="F72" i="5"/>
  <c r="F71" i="5"/>
  <c r="F79" i="5"/>
  <c r="F78" i="5"/>
  <c r="F85" i="5"/>
  <c r="F84" i="5"/>
  <c r="F83" i="5"/>
  <c r="F82" i="5"/>
  <c r="F81" i="5"/>
  <c r="F80" i="5"/>
  <c r="F77" i="5"/>
  <c r="F76" i="5"/>
  <c r="F73" i="5"/>
  <c r="F70" i="5"/>
  <c r="F69" i="5"/>
  <c r="F90" i="5"/>
  <c r="F33" i="5"/>
  <c r="F16" i="5"/>
  <c r="F15" i="5"/>
  <c r="F17" i="5"/>
  <c r="F17" i="4"/>
  <c r="F16" i="4"/>
  <c r="F32" i="4"/>
  <c r="F33" i="4"/>
  <c r="F48" i="4"/>
  <c r="F49" i="4"/>
  <c r="F53" i="4"/>
</calcChain>
</file>

<file path=xl/sharedStrings.xml><?xml version="1.0" encoding="utf-8"?>
<sst xmlns="http://schemas.openxmlformats.org/spreadsheetml/2006/main" count="486" uniqueCount="136">
  <si>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</si>
  <si>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</si>
  <si>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</si>
  <si>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</si>
  <si>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</si>
  <si>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</si>
  <si>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</si>
  <si>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</si>
  <si>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</si>
  <si>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</si>
  <si>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</si>
  <si>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</si>
  <si>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</si>
  <si>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</si>
  <si>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</si>
  <si>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</si>
  <si>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TOTAL:</t>
  </si>
  <si>
    <t>96.898.980-4</t>
  </si>
  <si>
    <t>Clínica Vespucio</t>
  </si>
  <si>
    <t>Facturación 2</t>
  </si>
  <si>
    <t>Presupuesto Técnico Nº7064</t>
  </si>
  <si>
    <t xml:space="preserve">Mantencion Completa </t>
  </si>
  <si>
    <t xml:space="preserve"> </t>
  </si>
  <si>
    <t>DESPACHADO</t>
  </si>
  <si>
    <t xml:space="preserve">Hospital Parroquial San Bernardo </t>
  </si>
  <si>
    <t>Facturación 6</t>
  </si>
  <si>
    <t>Facturación 7</t>
  </si>
  <si>
    <t>82.031.800-5</t>
  </si>
  <si>
    <t>Mant. Correctiva cama hillrom central</t>
  </si>
  <si>
    <t xml:space="preserve">Clinica Vespucio </t>
  </si>
  <si>
    <t>.</t>
  </si>
  <si>
    <t>Facturación 8</t>
  </si>
  <si>
    <t>78.040.520-1</t>
  </si>
  <si>
    <t>Clinica Avansalud</t>
  </si>
  <si>
    <t>Programacion Llamado Enfermera</t>
  </si>
  <si>
    <t>Reparacion Cama hill rom serie 1104-34A07-A</t>
  </si>
  <si>
    <t>Kit de baterias para equipo GL 5</t>
  </si>
  <si>
    <t>Mantencion Completa</t>
  </si>
  <si>
    <t>Facturación 9</t>
  </si>
  <si>
    <t>FACT. 110918</t>
  </si>
  <si>
    <t>FACT. 110322</t>
  </si>
  <si>
    <t>FACT. 973</t>
  </si>
  <si>
    <t>Facturación 10</t>
  </si>
  <si>
    <t xml:space="preserve">Clínica Tabancura </t>
  </si>
  <si>
    <t xml:space="preserve">Reparacion de lampara </t>
  </si>
  <si>
    <t>Facturación 11</t>
  </si>
  <si>
    <t>78.053.560-1</t>
  </si>
  <si>
    <t>61.606.200-K</t>
  </si>
  <si>
    <t>Servicio de Salud Antofagasta</t>
  </si>
  <si>
    <t>769-828-SE14</t>
  </si>
  <si>
    <t>GL5</t>
  </si>
  <si>
    <t xml:space="preserve">HAMACA </t>
  </si>
  <si>
    <t>HAMACA caja de 10 unid</t>
  </si>
  <si>
    <t>HANGER</t>
  </si>
  <si>
    <t xml:space="preserve">SOPORTE HAMACA DE CUELLO </t>
  </si>
  <si>
    <t>Fact Nº 236227</t>
  </si>
  <si>
    <t>Fact Nº Refacturar</t>
  </si>
  <si>
    <t>POR DESPACHAR</t>
  </si>
  <si>
    <t xml:space="preserve">Gobierno Regional de Tarapacá </t>
  </si>
  <si>
    <t>72.223.100-7</t>
  </si>
  <si>
    <t>768-399-SE14</t>
  </si>
  <si>
    <t>HAMACA</t>
  </si>
  <si>
    <t>BALANZA</t>
  </si>
  <si>
    <t>SOPORTE HAMACA DE CUELLO</t>
  </si>
  <si>
    <t>ADAPTADOR</t>
  </si>
  <si>
    <t>GH3</t>
  </si>
  <si>
    <t xml:space="preserve">HANGER ADULTO </t>
  </si>
  <si>
    <t>HANGER NIÑO</t>
  </si>
  <si>
    <t>TAPAS</t>
  </si>
  <si>
    <t>SWING KIT</t>
  </si>
  <si>
    <t>HAMACA ESTÁNDAR</t>
  </si>
  <si>
    <t>Facturación 12</t>
  </si>
  <si>
    <t>?</t>
  </si>
  <si>
    <t>90.753.000-0</t>
  </si>
  <si>
    <t xml:space="preserve">Clínica Santa Maria </t>
  </si>
  <si>
    <t>Lampara Xenon in 14v 300W</t>
  </si>
  <si>
    <t>Mesa Auxiliar Remeda M 100 22-12</t>
  </si>
  <si>
    <t>10022-12</t>
  </si>
  <si>
    <t>99.567.970-1</t>
  </si>
  <si>
    <t xml:space="preserve">Clínica Las Lilas S.A </t>
  </si>
  <si>
    <t xml:space="preserve">Mantencion Correctiva </t>
  </si>
  <si>
    <t>PE 300BF</t>
  </si>
  <si>
    <t>Facturación 3</t>
  </si>
  <si>
    <t>Facturación 4</t>
  </si>
  <si>
    <t>96.885.950-1</t>
  </si>
  <si>
    <t xml:space="preserve">Clínica Ciudad del Mar S.A </t>
  </si>
  <si>
    <t>1972/14</t>
  </si>
  <si>
    <t>6023/S</t>
  </si>
  <si>
    <t xml:space="preserve">Ampolleta Prism </t>
  </si>
  <si>
    <t>792-B</t>
  </si>
  <si>
    <t>INSTALACION LAMPARA QUIRURGICA</t>
  </si>
  <si>
    <t>Facturación 5</t>
  </si>
  <si>
    <t>REFACTURADA</t>
  </si>
  <si>
    <t>Fact. 236787</t>
  </si>
  <si>
    <t>Clínica Las Lilas</t>
  </si>
  <si>
    <t>Mantencion Correctiva</t>
  </si>
  <si>
    <t>Fact. 236882</t>
  </si>
  <si>
    <t xml:space="preserve">TOTAL: </t>
  </si>
  <si>
    <t>61.103.007-K</t>
  </si>
  <si>
    <t>3328-4569-SE14</t>
  </si>
  <si>
    <t>Tarjeta electronica hill rom para cama century cc.</t>
  </si>
  <si>
    <t>Hospital Clinico de la Fuerza Aerea Gral Dr Raul Yazigi Jauregui</t>
  </si>
  <si>
    <t>Fact. 237016</t>
  </si>
  <si>
    <t>Fact. 237017</t>
  </si>
  <si>
    <t>Fact. 237027</t>
  </si>
  <si>
    <t>Clínica las Lilas</t>
  </si>
  <si>
    <t>93.930.000-7</t>
  </si>
  <si>
    <t>Clínica las Condes S.A</t>
  </si>
  <si>
    <t>Fact. 237141</t>
  </si>
  <si>
    <t>Fact. 237142</t>
  </si>
  <si>
    <t>ACTIVE ID BADGE/WP/IR/RF/LF</t>
  </si>
  <si>
    <t>5-PBA00433</t>
  </si>
  <si>
    <t>Fact. 237268</t>
  </si>
  <si>
    <t>Fact. 237018</t>
  </si>
  <si>
    <t>Fact. 236996</t>
  </si>
  <si>
    <t>Facturación 13</t>
  </si>
  <si>
    <t>Clínica CIUDAD DEL MAR</t>
  </si>
  <si>
    <t>CONTRATO POR MANTENCION</t>
  </si>
  <si>
    <t>MANTENCION COMPLETA</t>
  </si>
  <si>
    <t>NETO</t>
  </si>
  <si>
    <t>CLINICA LAS LILAS</t>
  </si>
  <si>
    <t>MANTENCION</t>
  </si>
  <si>
    <t>76.515.070-1</t>
  </si>
  <si>
    <t>Clínica CHILLAN</t>
  </si>
  <si>
    <t>Facturación 14</t>
  </si>
  <si>
    <t>76.172.089-8</t>
  </si>
  <si>
    <t>EA49A33363</t>
  </si>
  <si>
    <t xml:space="preserve">Cama Electrica </t>
  </si>
  <si>
    <t>Inversalud Puerto Montt S.P.A</t>
  </si>
  <si>
    <t>Fact. 237992</t>
  </si>
  <si>
    <t>4 UF AL DÍA 28/10/2014 (24.308.17)</t>
  </si>
  <si>
    <t xml:space="preserve">Despachado </t>
  </si>
  <si>
    <t>Fact. 238292</t>
  </si>
  <si>
    <t>Fact. 238294</t>
  </si>
  <si>
    <t>Fact. 238293</t>
  </si>
  <si>
    <t>TOTAL FACTURADO MES DE OCTUBRE:  $ 25.737.380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</si>
</sst>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;[Red]\-&quot;$&quot;\ #,##0"/>
    <numFmt numFmtId="165" formatCode="&quot;$&quot;\ #,##0"/>
    <numFmt numFmtId="166" formatCode="_(&quot;Ch$&quot;* #,##0.00_);_(&quot;Ch$&quot;* \(#,##0.00\);_(&quot;Ch$&quot;* &quot;-&quot;??_);_(@_)"/>
    <numFmt numFmtId="167" formatCode="&quot;$&quot;\ #,##0.00;\-&quot;$&quot;\ #,##0.00"/>
    <numFmt numFmtId="168" formatCode="\$\ 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sz val="10"/>
      <color rgb="FFFF0000"/>
      <name val="Book Antiqua"/>
      <family val="1"/>
    </font>
    <font>
      <sz val="11"/>
      <color rgb="FFFF0000"/>
      <name val="Book Antiqua"/>
      <family val="1"/>
    </font>
    <font>
      <b/>
      <sz val="9"/>
      <name val="Book Antiqua"/>
      <family val="1"/>
    </font>
    <font>
      <sz val="12"/>
      <color rgb="FFFF0000"/>
      <name val="Book Antiqua"/>
      <family val="1"/>
    </font>
    <font>
      <b/>
      <sz val="8"/>
      <color rgb="FF000000"/>
      <name val="Book Antiqua"/>
      <family val="1"/>
    </font>
    <font>
      <b/>
      <sz val="8"/>
      <color rgb="FFFF0000"/>
      <name val="Book Antiqua"/>
      <family val="1"/>
    </font>
    <font>
      <sz val="8"/>
      <color rgb="FF000000"/>
      <name val="Book Antiqua"/>
      <family val="1"/>
    </font>
    <font>
      <sz val="10"/>
      <color theme="1"/>
      <name val="Times New Roman"/>
      <family val="1"/>
    </font>
    <font>
      <sz val="8"/>
      <color rgb="FFE6B8B7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3" fillId="0" borderId="0"/>
    <xf numFmtId="166" fontId="11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</cellStyleXfs>
  <cellXfs count="148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12" xfId="0" applyFont="1" applyFill="1" applyBorder="1"/>
    <xf numFmtId="164" fontId="1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wrapText="1"/>
    </xf>
    <xf numFmtId="164" fontId="8" fillId="4" borderId="13" xfId="0" applyNumberFormat="1" applyFont="1" applyFill="1" applyBorder="1"/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164" fontId="8" fillId="4" borderId="6" xfId="0" applyNumberFormat="1" applyFont="1" applyFill="1" applyBorder="1"/>
    <xf numFmtId="0" fontId="8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8" fillId="4" borderId="14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0" fontId="3" fillId="3" borderId="0" xfId="0" applyFont="1" applyFill="1" applyBorder="1"/>
    <xf numFmtId="0" fontId="6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/>
    <xf numFmtId="14" fontId="16" fillId="3" borderId="0" xfId="0" applyNumberFormat="1" applyFont="1" applyFill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165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9" fillId="6" borderId="0" xfId="0" applyNumberFormat="1" applyFont="1" applyFill="1" applyAlignment="1">
      <alignment horizontal="center"/>
    </xf>
    <xf numFmtId="0" fontId="10" fillId="5" borderId="0" xfId="0" applyFont="1" applyFill="1"/>
    <xf numFmtId="164" fontId="10" fillId="5" borderId="0" xfId="0" applyNumberFormat="1" applyFont="1" applyFill="1"/>
    <xf numFmtId="14" fontId="17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14" fontId="18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3" fontId="8" fillId="4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right"/>
    </xf>
    <xf numFmtId="3" fontId="8" fillId="4" borderId="13" xfId="0" applyNumberFormat="1" applyFont="1" applyFill="1" applyBorder="1" applyAlignment="1">
      <alignment horizontal="right"/>
    </xf>
    <xf numFmtId="0" fontId="6" fillId="4" borderId="18" xfId="0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167" fontId="6" fillId="4" borderId="13" xfId="0" applyNumberFormat="1" applyFont="1" applyFill="1" applyBorder="1" applyAlignment="1">
      <alignment horizontal="center"/>
    </xf>
    <xf numFmtId="0" fontId="8" fillId="4" borderId="21" xfId="0" applyFont="1" applyFill="1" applyBorder="1" applyAlignment="1">
      <alignment horizontal="right"/>
    </xf>
    <xf numFmtId="0" fontId="6" fillId="4" borderId="18" xfId="0" applyNumberFormat="1" applyFont="1" applyFill="1" applyBorder="1" applyAlignment="1">
      <alignment horizontal="center"/>
    </xf>
    <xf numFmtId="164" fontId="8" fillId="4" borderId="18" xfId="0" applyNumberFormat="1" applyFont="1" applyFill="1" applyBorder="1"/>
    <xf numFmtId="164" fontId="8" fillId="4" borderId="22" xfId="0" applyNumberFormat="1" applyFont="1" applyFill="1" applyBorder="1"/>
    <xf numFmtId="14" fontId="8" fillId="6" borderId="0" xfId="0" applyNumberFormat="1" applyFont="1" applyFill="1" applyAlignment="1">
      <alignment horizontal="center"/>
    </xf>
    <xf numFmtId="14" fontId="19" fillId="3" borderId="0" xfId="0" applyNumberFormat="1" applyFont="1" applyFill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24" xfId="0" applyBorder="1"/>
    <xf numFmtId="0" fontId="10" fillId="5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49" fontId="9" fillId="6" borderId="0" xfId="0" applyNumberFormat="1" applyFont="1" applyFill="1" applyAlignment="1">
      <alignment horizontal="center"/>
    </xf>
    <xf numFmtId="0" fontId="6" fillId="4" borderId="16" xfId="0" applyFont="1" applyFill="1" applyBorder="1" applyAlignment="1">
      <alignment horizontal="center"/>
    </xf>
    <xf numFmtId="164" fontId="8" fillId="4" borderId="16" xfId="0" applyNumberFormat="1" applyFont="1" applyFill="1" applyBorder="1"/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right"/>
    </xf>
    <xf numFmtId="164" fontId="8" fillId="4" borderId="18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right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right" vertical="center"/>
    </xf>
    <xf numFmtId="0" fontId="23" fillId="0" borderId="0" xfId="0" applyFont="1"/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0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0" fontId="2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vertical="center"/>
    </xf>
    <xf numFmtId="165" fontId="9" fillId="2" borderId="13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vertical="center"/>
    </xf>
    <xf numFmtId="165" fontId="10" fillId="5" borderId="0" xfId="0" applyNumberFormat="1" applyFont="1" applyFill="1"/>
    <xf numFmtId="0" fontId="9" fillId="2" borderId="31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8" fontId="10" fillId="0" borderId="0" xfId="0" applyNumberFormat="1" applyFont="1" applyFill="1" applyAlignment="1">
      <alignment horizontal="center" vertical="center"/>
    </xf>
    <xf numFmtId="0" fontId="10" fillId="0" borderId="0" xfId="0" applyFont="1"/>
    <xf numFmtId="0" fontId="7" fillId="4" borderId="6" xfId="0" applyFont="1" applyFill="1" applyBorder="1" applyAlignment="1">
      <alignment horizontal="center" vertical="center" wrapText="1"/>
    </xf>
  </cellXfs>
  <cellStyles count="7">
    <cellStyle name="Moneda 2" xfId="3"/>
    <cellStyle name="Normal" xfId="0" builtinId="0"/>
    <cellStyle name="Normal 2" xfId="1"/>
    <cellStyle name="Normal 3" xfId="2"/>
    <cellStyle name="Normal 3 2" xfId="4"/>
    <cellStyle name="Normal 3 3" xfId="6"/>
    <cellStyle name="Normal 4" xfId="5"/>
  </cellStyles>
  <dxfs count="0"/>
  <tableStyles count="0" defaultTableStyle="TableStyleMedium2" defaultPivotStyle="PivotStyleMedium9"/>
  <colors>
    <mruColors>
      <color rgb="FFFFFF99"/>
      <color rgb="FFFFFF66"/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37" workbookViewId="0">
      <selection activeCell="I24" sqref="I24"/>
    </sheetView>
  </sheetViews>
  <sheetFormatPr baseColWidth="10" defaultRowHeight="15" x14ac:dyDescent="0.25"/>
  <cols>
    <col min="2" max="2" width="32.140625" customWidth="1"/>
    <col min="3" max="3" width="34.5703125" customWidth="1"/>
    <col min="4" max="4" width="17" customWidth="1"/>
    <col min="5" max="5" width="13.28515625" customWidth="1"/>
    <col min="6" max="6" width="13.140625" customWidth="1"/>
  </cols>
  <sheetData>
    <row r="2" spans="2:6" ht="15.75" thickBot="1" x14ac:dyDescent="0.3"/>
    <row r="3" spans="2:6" ht="15.75" thickBot="1" x14ac:dyDescent="0.3">
      <c r="B3" s="37"/>
      <c r="C3" s="38" t="s">
        <v>25</v>
      </c>
      <c r="D3" s="1"/>
      <c r="E3" s="2"/>
      <c r="F3" s="3"/>
    </row>
    <row r="4" spans="2:6" ht="15.75" x14ac:dyDescent="0.3">
      <c r="B4" s="39" t="s">
        <v>0</v>
      </c>
      <c r="C4" s="40" t="s">
        <v>27</v>
      </c>
      <c r="D4" s="4"/>
      <c r="E4" s="48"/>
      <c r="F4" s="6"/>
    </row>
    <row r="5" spans="2:6" ht="15.75" x14ac:dyDescent="0.3">
      <c r="B5" s="41" t="s">
        <v>1</v>
      </c>
      <c r="C5" s="42" t="s">
        <v>24</v>
      </c>
      <c r="D5" s="7"/>
      <c r="E5" s="55" t="s">
        <v>23</v>
      </c>
      <c r="F5" s="8"/>
    </row>
    <row r="6" spans="2:6" ht="15.75" x14ac:dyDescent="0.3">
      <c r="B6" s="41" t="s">
        <v>2</v>
      </c>
      <c r="C6" s="43"/>
      <c r="D6" s="9"/>
      <c r="E6" s="60" t="s">
        <v>40</v>
      </c>
      <c r="F6" s="8"/>
    </row>
    <row r="7" spans="2:6" ht="15.75" x14ac:dyDescent="0.3">
      <c r="B7" s="41" t="s">
        <v>3</v>
      </c>
      <c r="C7" s="43"/>
      <c r="D7" s="4"/>
      <c r="E7" s="11"/>
      <c r="F7" s="8"/>
    </row>
    <row r="8" spans="2:6" ht="15.75" x14ac:dyDescent="0.3">
      <c r="B8" s="41" t="s">
        <v>4</v>
      </c>
      <c r="C8" s="43">
        <v>110322</v>
      </c>
      <c r="D8" s="4"/>
      <c r="E8" s="8"/>
      <c r="F8" s="8"/>
    </row>
    <row r="9" spans="2:6" ht="15.75" x14ac:dyDescent="0.3">
      <c r="B9" s="16" t="s">
        <v>5</v>
      </c>
      <c r="C9" s="17">
        <v>1</v>
      </c>
      <c r="D9" s="4"/>
      <c r="E9" s="8"/>
      <c r="F9" s="8"/>
    </row>
    <row r="10" spans="2:6" ht="15.75" x14ac:dyDescent="0.3">
      <c r="B10" s="44" t="s">
        <v>6</v>
      </c>
      <c r="C10" s="45">
        <v>7064</v>
      </c>
      <c r="D10" s="4"/>
      <c r="E10" s="12"/>
      <c r="F10" s="8"/>
    </row>
    <row r="11" spans="2:6" ht="15.75" x14ac:dyDescent="0.3">
      <c r="B11" s="44" t="s">
        <v>7</v>
      </c>
      <c r="C11" s="45"/>
      <c r="D11" s="4"/>
      <c r="E11" s="12"/>
      <c r="F11" s="8"/>
    </row>
    <row r="12" spans="2:6" ht="16.5" thickBot="1" x14ac:dyDescent="0.35">
      <c r="B12" s="44" t="s">
        <v>8</v>
      </c>
      <c r="C12" s="45"/>
      <c r="D12" s="4"/>
      <c r="E12" s="12"/>
      <c r="F12" s="13"/>
    </row>
    <row r="13" spans="2:6" ht="15.75" thickBot="1" x14ac:dyDescent="0.3">
      <c r="B13" s="18" t="s">
        <v>9</v>
      </c>
      <c r="C13" s="18" t="s">
        <v>10</v>
      </c>
      <c r="D13" s="18" t="s">
        <v>11</v>
      </c>
      <c r="E13" s="19" t="s">
        <v>12</v>
      </c>
      <c r="F13" s="18" t="s">
        <v>13</v>
      </c>
    </row>
    <row r="14" spans="2:6" ht="15.75" x14ac:dyDescent="0.3">
      <c r="B14" s="25"/>
      <c r="C14" s="26" t="s">
        <v>20</v>
      </c>
      <c r="D14" s="27"/>
      <c r="E14" s="28"/>
      <c r="F14" s="29"/>
    </row>
    <row r="15" spans="2:6" ht="15.75" x14ac:dyDescent="0.3">
      <c r="B15" s="50"/>
      <c r="C15" s="51" t="s">
        <v>35</v>
      </c>
      <c r="D15" s="52"/>
      <c r="E15" s="53"/>
      <c r="F15" s="54"/>
    </row>
    <row r="16" spans="2:6" ht="16.5" customHeight="1" x14ac:dyDescent="0.3">
      <c r="B16" s="50">
        <v>3200000000</v>
      </c>
      <c r="C16" s="51" t="s">
        <v>21</v>
      </c>
      <c r="D16" s="52">
        <v>1</v>
      </c>
      <c r="E16" s="53">
        <v>339940</v>
      </c>
      <c r="F16" s="54">
        <f>E16</f>
        <v>339940</v>
      </c>
    </row>
    <row r="17" spans="2:6" ht="14.25" customHeight="1" thickBot="1" x14ac:dyDescent="0.35">
      <c r="B17" s="35"/>
      <c r="C17" s="34"/>
      <c r="D17" s="31"/>
      <c r="E17" s="32" t="s">
        <v>14</v>
      </c>
      <c r="F17" s="36">
        <f>F16</f>
        <v>339940</v>
      </c>
    </row>
    <row r="18" spans="2:6" ht="13.5" customHeight="1" x14ac:dyDescent="0.25"/>
    <row r="19" spans="2:6" ht="15.75" thickBot="1" x14ac:dyDescent="0.3"/>
    <row r="20" spans="2:6" ht="15.75" thickBot="1" x14ac:dyDescent="0.3">
      <c r="B20" s="37"/>
      <c r="C20" s="38" t="s">
        <v>26</v>
      </c>
      <c r="D20" s="1"/>
      <c r="E20" s="2"/>
      <c r="F20" s="3"/>
    </row>
    <row r="21" spans="2:6" ht="15.75" x14ac:dyDescent="0.3">
      <c r="B21" s="39" t="s">
        <v>0</v>
      </c>
      <c r="C21" s="40" t="s">
        <v>17</v>
      </c>
      <c r="D21" s="4"/>
      <c r="E21" s="48"/>
      <c r="F21" s="6"/>
    </row>
    <row r="22" spans="2:6" ht="15.75" x14ac:dyDescent="0.3">
      <c r="B22" s="41" t="s">
        <v>1</v>
      </c>
      <c r="C22" s="42" t="s">
        <v>29</v>
      </c>
      <c r="D22" s="7"/>
      <c r="E22" s="55" t="s">
        <v>23</v>
      </c>
      <c r="F22" s="8"/>
    </row>
    <row r="23" spans="2:6" ht="15.75" x14ac:dyDescent="0.3">
      <c r="B23" s="41" t="s">
        <v>2</v>
      </c>
      <c r="C23" s="43" t="s">
        <v>30</v>
      </c>
      <c r="D23" s="9"/>
      <c r="E23" s="60" t="s">
        <v>39</v>
      </c>
      <c r="F23" s="8"/>
    </row>
    <row r="24" spans="2:6" ht="15.75" x14ac:dyDescent="0.3">
      <c r="B24" s="41" t="s">
        <v>3</v>
      </c>
      <c r="C24" s="43"/>
      <c r="D24" s="4"/>
      <c r="E24" s="11"/>
      <c r="F24" s="8"/>
    </row>
    <row r="25" spans="2:6" ht="15.75" x14ac:dyDescent="0.3">
      <c r="B25" s="41" t="s">
        <v>4</v>
      </c>
      <c r="C25" s="43">
        <v>110918</v>
      </c>
      <c r="D25" s="4"/>
      <c r="E25" s="8"/>
      <c r="F25" s="8"/>
    </row>
    <row r="26" spans="2:6" ht="15.75" x14ac:dyDescent="0.3">
      <c r="B26" s="16" t="s">
        <v>5</v>
      </c>
      <c r="C26" s="17">
        <v>1</v>
      </c>
      <c r="D26" s="4"/>
      <c r="E26" s="8"/>
      <c r="F26" s="8"/>
    </row>
    <row r="27" spans="2:6" ht="15.75" x14ac:dyDescent="0.3">
      <c r="B27" s="44" t="s">
        <v>6</v>
      </c>
      <c r="C27" s="45"/>
      <c r="D27" s="4"/>
      <c r="E27" s="12"/>
      <c r="F27" s="8"/>
    </row>
    <row r="28" spans="2:6" ht="15.75" x14ac:dyDescent="0.3">
      <c r="B28" s="44" t="s">
        <v>7</v>
      </c>
      <c r="C28" s="45"/>
      <c r="D28" s="4"/>
      <c r="E28" s="12"/>
      <c r="F28" s="8"/>
    </row>
    <row r="29" spans="2:6" ht="16.5" thickBot="1" x14ac:dyDescent="0.35">
      <c r="B29" s="44" t="s">
        <v>8</v>
      </c>
      <c r="C29" s="45"/>
      <c r="D29" s="4"/>
      <c r="E29" s="12"/>
      <c r="F29" s="13"/>
    </row>
    <row r="30" spans="2:6" ht="15.75" thickBot="1" x14ac:dyDescent="0.3">
      <c r="B30" s="18" t="s">
        <v>9</v>
      </c>
      <c r="C30" s="18" t="s">
        <v>10</v>
      </c>
      <c r="D30" s="18" t="s">
        <v>11</v>
      </c>
      <c r="E30" s="19" t="s">
        <v>12</v>
      </c>
      <c r="F30" s="18" t="s">
        <v>13</v>
      </c>
    </row>
    <row r="31" spans="2:6" ht="15.75" x14ac:dyDescent="0.3">
      <c r="B31" s="25"/>
      <c r="C31" s="26"/>
      <c r="D31" s="27"/>
      <c r="E31" s="28"/>
      <c r="F31" s="29"/>
    </row>
    <row r="32" spans="2:6" ht="15.75" x14ac:dyDescent="0.3">
      <c r="B32" s="50">
        <v>3200000000</v>
      </c>
      <c r="C32" s="21" t="s">
        <v>28</v>
      </c>
      <c r="D32" s="46">
        <v>1</v>
      </c>
      <c r="E32" s="47">
        <v>156470</v>
      </c>
      <c r="F32" s="30">
        <f>+D32*E32</f>
        <v>156470</v>
      </c>
    </row>
    <row r="33" spans="2:6" ht="16.5" thickBot="1" x14ac:dyDescent="0.35">
      <c r="B33" s="50"/>
      <c r="C33" s="34"/>
      <c r="D33" s="31"/>
      <c r="E33" s="32" t="s">
        <v>14</v>
      </c>
      <c r="F33" s="36">
        <f>SUM(F31:F32)</f>
        <v>156470</v>
      </c>
    </row>
    <row r="35" spans="2:6" ht="15.75" thickBot="1" x14ac:dyDescent="0.3"/>
    <row r="36" spans="2:6" ht="15.75" thickBot="1" x14ac:dyDescent="0.3">
      <c r="B36" s="37"/>
      <c r="C36" s="38" t="s">
        <v>31</v>
      </c>
      <c r="D36" s="1"/>
      <c r="E36" s="2"/>
      <c r="F36" s="3"/>
    </row>
    <row r="37" spans="2:6" ht="15.75" x14ac:dyDescent="0.3">
      <c r="B37" s="39" t="s">
        <v>0</v>
      </c>
      <c r="C37" s="40" t="s">
        <v>32</v>
      </c>
      <c r="D37" s="4"/>
      <c r="E37" s="48"/>
      <c r="F37" s="6"/>
    </row>
    <row r="38" spans="2:6" ht="15.75" x14ac:dyDescent="0.3">
      <c r="B38" s="41" t="s">
        <v>1</v>
      </c>
      <c r="C38" s="42" t="s">
        <v>33</v>
      </c>
      <c r="D38" s="7"/>
      <c r="E38" s="55" t="s">
        <v>23</v>
      </c>
      <c r="F38" s="8"/>
    </row>
    <row r="39" spans="2:6" ht="15.75" x14ac:dyDescent="0.3">
      <c r="B39" s="41" t="s">
        <v>2</v>
      </c>
      <c r="C39" s="43" t="s">
        <v>30</v>
      </c>
      <c r="D39" s="9"/>
      <c r="E39" s="60" t="s">
        <v>41</v>
      </c>
      <c r="F39" s="8"/>
    </row>
    <row r="40" spans="2:6" ht="15.75" x14ac:dyDescent="0.3">
      <c r="B40" s="41" t="s">
        <v>3</v>
      </c>
      <c r="C40" s="43"/>
      <c r="D40" s="4"/>
      <c r="E40" s="11"/>
      <c r="F40" s="8"/>
    </row>
    <row r="41" spans="2:6" ht="15.75" x14ac:dyDescent="0.3">
      <c r="B41" s="41" t="s">
        <v>4</v>
      </c>
      <c r="C41" s="43">
        <v>973</v>
      </c>
      <c r="D41" s="4"/>
      <c r="E41" s="8"/>
      <c r="F41" s="8"/>
    </row>
    <row r="42" spans="2:6" ht="15.75" x14ac:dyDescent="0.3">
      <c r="B42" s="16" t="s">
        <v>5</v>
      </c>
      <c r="C42" s="17">
        <v>1</v>
      </c>
      <c r="D42" s="4"/>
      <c r="E42" s="8"/>
      <c r="F42" s="8"/>
    </row>
    <row r="43" spans="2:6" ht="15.75" x14ac:dyDescent="0.3">
      <c r="B43" s="44" t="s">
        <v>6</v>
      </c>
      <c r="C43" s="45"/>
      <c r="D43" s="4"/>
      <c r="E43" s="12"/>
      <c r="F43" s="8"/>
    </row>
    <row r="44" spans="2:6" ht="15.75" x14ac:dyDescent="0.3">
      <c r="B44" s="44" t="s">
        <v>7</v>
      </c>
      <c r="C44" s="45"/>
      <c r="D44" s="4"/>
      <c r="E44" s="12"/>
      <c r="F44" s="8"/>
    </row>
    <row r="45" spans="2:6" ht="16.5" thickBot="1" x14ac:dyDescent="0.35">
      <c r="B45" s="44" t="s">
        <v>8</v>
      </c>
      <c r="C45" s="45"/>
      <c r="D45" s="4"/>
      <c r="E45" s="12"/>
      <c r="F45" s="13"/>
    </row>
    <row r="46" spans="2:6" ht="15.75" thickBot="1" x14ac:dyDescent="0.3">
      <c r="B46" s="18" t="s">
        <v>9</v>
      </c>
      <c r="C46" s="18" t="s">
        <v>10</v>
      </c>
      <c r="D46" s="18" t="s">
        <v>11</v>
      </c>
      <c r="E46" s="19" t="s">
        <v>12</v>
      </c>
      <c r="F46" s="18" t="s">
        <v>13</v>
      </c>
    </row>
    <row r="47" spans="2:6" ht="15.75" x14ac:dyDescent="0.3">
      <c r="B47" s="25"/>
      <c r="C47" s="26"/>
      <c r="D47" s="27"/>
      <c r="E47" s="28"/>
      <c r="F47" s="29"/>
    </row>
    <row r="48" spans="2:6" ht="15.75" x14ac:dyDescent="0.3">
      <c r="B48" s="50">
        <v>111</v>
      </c>
      <c r="C48" s="21" t="s">
        <v>34</v>
      </c>
      <c r="D48" s="46">
        <v>1</v>
      </c>
      <c r="E48" s="47">
        <v>250000</v>
      </c>
      <c r="F48" s="30">
        <f>+D48*E48</f>
        <v>250000</v>
      </c>
    </row>
    <row r="49" spans="2:6" ht="16.5" thickBot="1" x14ac:dyDescent="0.35">
      <c r="B49" s="50"/>
      <c r="C49" s="34"/>
      <c r="D49" s="31"/>
      <c r="E49" s="32" t="s">
        <v>14</v>
      </c>
      <c r="F49" s="36">
        <f>SUM(F47:F48)</f>
        <v>250000</v>
      </c>
    </row>
    <row r="53" spans="2:6" ht="15.75" x14ac:dyDescent="0.25">
      <c r="E53" s="15" t="s">
        <v>16</v>
      </c>
      <c r="F53" s="14">
        <f>F33+F17+F49</f>
        <v>746410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0"/>
  <sheetViews>
    <sheetView topLeftCell="A85" workbookViewId="0">
      <selection activeCell="H24" sqref="H24"/>
    </sheetView>
  </sheetViews>
  <sheetFormatPr baseColWidth="10" defaultRowHeight="15" x14ac:dyDescent="0.25"/>
  <cols>
    <col min="2" max="2" width="35.5703125" customWidth="1"/>
    <col min="3" max="3" width="39.140625" customWidth="1"/>
    <col min="4" max="4" width="13.7109375" customWidth="1"/>
    <col min="5" max="5" width="14.5703125" customWidth="1"/>
    <col min="6" max="6" width="15.28515625" customWidth="1"/>
  </cols>
  <sheetData>
    <row r="2" spans="2:6" ht="15.75" thickBot="1" x14ac:dyDescent="0.3"/>
    <row r="3" spans="2:6" ht="15.75" thickBot="1" x14ac:dyDescent="0.3">
      <c r="B3" s="37"/>
      <c r="C3" s="38" t="s">
        <v>38</v>
      </c>
      <c r="D3" s="1"/>
      <c r="E3" s="2"/>
      <c r="F3" s="3"/>
    </row>
    <row r="4" spans="2:6" ht="15.75" x14ac:dyDescent="0.3">
      <c r="B4" s="39" t="s">
        <v>0</v>
      </c>
      <c r="C4" s="40" t="s">
        <v>17</v>
      </c>
      <c r="D4" s="4"/>
      <c r="E4" s="48"/>
      <c r="F4" s="6"/>
    </row>
    <row r="5" spans="2:6" ht="15.75" x14ac:dyDescent="0.3">
      <c r="B5" s="41" t="s">
        <v>1</v>
      </c>
      <c r="C5" s="42" t="s">
        <v>18</v>
      </c>
      <c r="D5" s="7"/>
      <c r="E5" s="55" t="s">
        <v>23</v>
      </c>
      <c r="F5" s="8"/>
    </row>
    <row r="6" spans="2:6" ht="15.75" x14ac:dyDescent="0.3">
      <c r="B6" s="41" t="s">
        <v>2</v>
      </c>
      <c r="C6" s="43"/>
      <c r="D6" s="9"/>
      <c r="E6" s="64" t="s">
        <v>55</v>
      </c>
      <c r="F6" s="8"/>
    </row>
    <row r="7" spans="2:6" ht="15.75" x14ac:dyDescent="0.3">
      <c r="B7" s="41" t="s">
        <v>3</v>
      </c>
      <c r="C7" s="43">
        <v>126929</v>
      </c>
      <c r="D7" s="4"/>
      <c r="E7" s="11"/>
      <c r="F7" s="8"/>
    </row>
    <row r="8" spans="2:6" ht="15.75" x14ac:dyDescent="0.3">
      <c r="B8" s="41" t="s">
        <v>4</v>
      </c>
      <c r="C8" s="43">
        <v>111425</v>
      </c>
      <c r="D8" s="4"/>
      <c r="E8" s="8"/>
      <c r="F8" s="8"/>
    </row>
    <row r="9" spans="2:6" ht="15.75" x14ac:dyDescent="0.3">
      <c r="B9" s="16" t="s">
        <v>5</v>
      </c>
      <c r="C9" s="17">
        <v>1</v>
      </c>
      <c r="D9" s="4"/>
      <c r="E9" s="8"/>
      <c r="F9" s="8"/>
    </row>
    <row r="10" spans="2:6" ht="15.75" x14ac:dyDescent="0.3">
      <c r="B10" s="44" t="s">
        <v>6</v>
      </c>
      <c r="C10" s="45"/>
      <c r="D10" s="4"/>
      <c r="E10" s="12"/>
      <c r="F10" s="8"/>
    </row>
    <row r="11" spans="2:6" ht="15.75" x14ac:dyDescent="0.3">
      <c r="B11" s="44" t="s">
        <v>7</v>
      </c>
      <c r="C11" s="45"/>
      <c r="D11" s="4"/>
      <c r="E11" s="12"/>
      <c r="F11" s="8"/>
    </row>
    <row r="12" spans="2:6" ht="16.5" thickBot="1" x14ac:dyDescent="0.35">
      <c r="B12" s="44" t="s">
        <v>8</v>
      </c>
      <c r="C12" s="45"/>
      <c r="D12" s="4"/>
      <c r="E12" s="12"/>
      <c r="F12" s="13"/>
    </row>
    <row r="13" spans="2:6" ht="15.75" thickBot="1" x14ac:dyDescent="0.3">
      <c r="B13" s="18" t="s">
        <v>9</v>
      </c>
      <c r="C13" s="18" t="s">
        <v>10</v>
      </c>
      <c r="D13" s="18" t="s">
        <v>11</v>
      </c>
      <c r="E13" s="19" t="s">
        <v>12</v>
      </c>
      <c r="F13" s="18" t="s">
        <v>13</v>
      </c>
    </row>
    <row r="14" spans="2:6" ht="15.75" x14ac:dyDescent="0.3">
      <c r="B14" s="25"/>
      <c r="C14" s="26"/>
      <c r="D14" s="27"/>
      <c r="E14" s="28"/>
      <c r="F14" s="29"/>
    </row>
    <row r="15" spans="2:6" ht="16.5" customHeight="1" x14ac:dyDescent="0.3">
      <c r="B15" s="50">
        <v>554012</v>
      </c>
      <c r="C15" s="21" t="s">
        <v>36</v>
      </c>
      <c r="D15" s="46">
        <v>1</v>
      </c>
      <c r="E15" s="47">
        <v>504700</v>
      </c>
      <c r="F15" s="30">
        <f>+D15*E15</f>
        <v>504700</v>
      </c>
    </row>
    <row r="16" spans="2:6" ht="16.5" customHeight="1" x14ac:dyDescent="0.3">
      <c r="B16" s="50">
        <v>3200000000</v>
      </c>
      <c r="C16" s="56" t="s">
        <v>37</v>
      </c>
      <c r="D16" s="57">
        <v>1</v>
      </c>
      <c r="E16" s="58">
        <v>168000</v>
      </c>
      <c r="F16" s="59">
        <f>E16</f>
        <v>168000</v>
      </c>
    </row>
    <row r="17" spans="2:6" ht="16.5" thickBot="1" x14ac:dyDescent="0.35">
      <c r="B17" s="50"/>
      <c r="C17" s="34"/>
      <c r="D17" s="31"/>
      <c r="E17" s="32" t="s">
        <v>14</v>
      </c>
      <c r="F17" s="36">
        <f>F16+F15</f>
        <v>672700</v>
      </c>
    </row>
    <row r="19" spans="2:6" ht="15.75" thickBot="1" x14ac:dyDescent="0.3"/>
    <row r="20" spans="2:6" ht="15.75" thickBot="1" x14ac:dyDescent="0.3">
      <c r="B20" s="37"/>
      <c r="C20" s="38" t="s">
        <v>42</v>
      </c>
      <c r="D20" s="1"/>
      <c r="E20" s="2"/>
      <c r="F20" s="3"/>
    </row>
    <row r="21" spans="2:6" ht="16.5" x14ac:dyDescent="0.3">
      <c r="B21" s="39" t="s">
        <v>0</v>
      </c>
      <c r="C21" s="40" t="s">
        <v>46</v>
      </c>
      <c r="D21" s="4"/>
      <c r="E21" s="63"/>
      <c r="F21" s="6"/>
    </row>
    <row r="22" spans="2:6" ht="15.75" x14ac:dyDescent="0.3">
      <c r="B22" s="41" t="s">
        <v>1</v>
      </c>
      <c r="C22" s="42" t="s">
        <v>43</v>
      </c>
      <c r="D22" s="7"/>
      <c r="E22" s="65" t="s">
        <v>56</v>
      </c>
      <c r="F22" s="8"/>
    </row>
    <row r="23" spans="2:6" ht="15.75" x14ac:dyDescent="0.3">
      <c r="B23" s="41" t="s">
        <v>2</v>
      </c>
      <c r="C23" s="43"/>
      <c r="D23" s="9"/>
      <c r="E23" s="66" t="s">
        <v>72</v>
      </c>
      <c r="F23" s="8"/>
    </row>
    <row r="24" spans="2:6" ht="15.75" x14ac:dyDescent="0.3">
      <c r="B24" s="41" t="s">
        <v>3</v>
      </c>
      <c r="C24" s="43"/>
      <c r="D24" s="4"/>
      <c r="E24" s="11"/>
      <c r="F24" s="8"/>
    </row>
    <row r="25" spans="2:6" ht="15.75" x14ac:dyDescent="0.3">
      <c r="B25" s="41" t="s">
        <v>4</v>
      </c>
      <c r="C25" s="43">
        <v>82208</v>
      </c>
      <c r="D25" s="4"/>
      <c r="E25" s="8"/>
      <c r="F25" s="8"/>
    </row>
    <row r="26" spans="2:6" ht="15.75" x14ac:dyDescent="0.3">
      <c r="B26" s="16" t="s">
        <v>5</v>
      </c>
      <c r="C26" s="17">
        <v>1</v>
      </c>
      <c r="D26" s="4"/>
      <c r="E26" s="8"/>
      <c r="F26" s="8"/>
    </row>
    <row r="27" spans="2:6" ht="15.75" x14ac:dyDescent="0.3">
      <c r="B27" s="44" t="s">
        <v>6</v>
      </c>
      <c r="C27" s="45"/>
      <c r="D27" s="4"/>
      <c r="E27" s="12"/>
      <c r="F27" s="8"/>
    </row>
    <row r="28" spans="2:6" ht="15.75" x14ac:dyDescent="0.3">
      <c r="B28" s="44" t="s">
        <v>7</v>
      </c>
      <c r="C28" s="45"/>
      <c r="D28" s="4"/>
      <c r="E28" s="12"/>
      <c r="F28" s="8"/>
    </row>
    <row r="29" spans="2:6" ht="16.5" thickBot="1" x14ac:dyDescent="0.35">
      <c r="B29" s="44" t="s">
        <v>8</v>
      </c>
      <c r="C29" s="45"/>
      <c r="D29" s="4"/>
      <c r="E29" s="12"/>
      <c r="F29" s="13"/>
    </row>
    <row r="30" spans="2:6" ht="15.75" thickBot="1" x14ac:dyDescent="0.3">
      <c r="B30" s="18" t="s">
        <v>9</v>
      </c>
      <c r="C30" s="18" t="s">
        <v>10</v>
      </c>
      <c r="D30" s="18" t="s">
        <v>11</v>
      </c>
      <c r="E30" s="19" t="s">
        <v>12</v>
      </c>
      <c r="F30" s="18" t="s">
        <v>13</v>
      </c>
    </row>
    <row r="31" spans="2:6" ht="15.75" x14ac:dyDescent="0.3">
      <c r="B31" s="25"/>
      <c r="C31" s="26"/>
      <c r="D31" s="27"/>
      <c r="E31" s="28"/>
      <c r="F31" s="29"/>
    </row>
    <row r="32" spans="2:6" ht="15.75" x14ac:dyDescent="0.3">
      <c r="B32" s="50">
        <v>100000014</v>
      </c>
      <c r="C32" s="21" t="s">
        <v>44</v>
      </c>
      <c r="D32" s="46">
        <v>1</v>
      </c>
      <c r="E32" s="47">
        <v>1500000</v>
      </c>
      <c r="F32" s="30">
        <v>1500000</v>
      </c>
    </row>
    <row r="33" spans="2:6" ht="16.5" thickBot="1" x14ac:dyDescent="0.35">
      <c r="B33" s="50"/>
      <c r="C33" s="34"/>
      <c r="D33" s="31"/>
      <c r="E33" s="32" t="s">
        <v>14</v>
      </c>
      <c r="F33" s="36">
        <f>F32</f>
        <v>1500000</v>
      </c>
    </row>
    <row r="35" spans="2:6" ht="15.75" thickBot="1" x14ac:dyDescent="0.3"/>
    <row r="36" spans="2:6" ht="15.75" thickBot="1" x14ac:dyDescent="0.3">
      <c r="B36" s="37"/>
      <c r="C36" s="38" t="s">
        <v>45</v>
      </c>
      <c r="D36" s="1"/>
      <c r="E36" s="2"/>
      <c r="F36" s="3"/>
    </row>
    <row r="37" spans="2:6" ht="15.75" x14ac:dyDescent="0.3">
      <c r="B37" s="39" t="s">
        <v>0</v>
      </c>
      <c r="C37" s="40" t="s">
        <v>47</v>
      </c>
      <c r="D37" s="4"/>
      <c r="E37" s="48"/>
      <c r="F37" s="6"/>
    </row>
    <row r="38" spans="2:6" ht="15.75" x14ac:dyDescent="0.3">
      <c r="B38" s="41" t="s">
        <v>1</v>
      </c>
      <c r="C38" s="42" t="s">
        <v>48</v>
      </c>
      <c r="D38" s="7"/>
      <c r="E38" s="55" t="s">
        <v>57</v>
      </c>
      <c r="F38" s="8"/>
    </row>
    <row r="39" spans="2:6" ht="15.75" x14ac:dyDescent="0.3">
      <c r="B39" s="41" t="s">
        <v>2</v>
      </c>
      <c r="C39" s="43"/>
      <c r="D39" s="9"/>
      <c r="E39" s="10"/>
      <c r="F39" s="8"/>
    </row>
    <row r="40" spans="2:6" ht="15.75" x14ac:dyDescent="0.3">
      <c r="B40" s="41" t="s">
        <v>3</v>
      </c>
      <c r="C40" s="43"/>
      <c r="D40" s="4"/>
      <c r="E40" s="11"/>
      <c r="F40" s="8"/>
    </row>
    <row r="41" spans="2:6" ht="15.75" x14ac:dyDescent="0.3">
      <c r="B41" s="41" t="s">
        <v>4</v>
      </c>
      <c r="C41" s="43" t="s">
        <v>49</v>
      </c>
      <c r="D41" s="4"/>
      <c r="E41" s="8"/>
      <c r="F41" s="8"/>
    </row>
    <row r="42" spans="2:6" ht="15.75" x14ac:dyDescent="0.3">
      <c r="B42" s="16" t="s">
        <v>5</v>
      </c>
      <c r="C42" s="17"/>
      <c r="D42" s="4"/>
      <c r="E42" s="8"/>
      <c r="F42" s="8"/>
    </row>
    <row r="43" spans="2:6" ht="15.75" x14ac:dyDescent="0.3">
      <c r="B43" s="44" t="s">
        <v>6</v>
      </c>
      <c r="C43" s="45"/>
      <c r="D43" s="4"/>
      <c r="E43" s="12"/>
      <c r="F43" s="8"/>
    </row>
    <row r="44" spans="2:6" ht="15.75" x14ac:dyDescent="0.3">
      <c r="B44" s="44" t="s">
        <v>7</v>
      </c>
      <c r="C44" s="45"/>
      <c r="D44" s="4"/>
      <c r="E44" s="12"/>
      <c r="F44" s="8"/>
    </row>
    <row r="45" spans="2:6" ht="16.5" thickBot="1" x14ac:dyDescent="0.35">
      <c r="B45" s="44" t="s">
        <v>8</v>
      </c>
      <c r="C45" s="45"/>
      <c r="D45" s="4"/>
      <c r="E45" s="12"/>
      <c r="F45" s="13"/>
    </row>
    <row r="46" spans="2:6" ht="15.75" thickBot="1" x14ac:dyDescent="0.3">
      <c r="B46" s="18" t="s">
        <v>9</v>
      </c>
      <c r="C46" s="18" t="s">
        <v>10</v>
      </c>
      <c r="D46" s="18" t="s">
        <v>11</v>
      </c>
      <c r="E46" s="19" t="s">
        <v>12</v>
      </c>
      <c r="F46" s="18" t="s">
        <v>13</v>
      </c>
    </row>
    <row r="47" spans="2:6" ht="15.75" x14ac:dyDescent="0.3">
      <c r="B47" s="25"/>
      <c r="C47" s="26"/>
      <c r="D47" s="27"/>
      <c r="E47" s="28"/>
      <c r="F47" s="29"/>
    </row>
    <row r="48" spans="2:6" ht="15.75" x14ac:dyDescent="0.3">
      <c r="B48" s="50">
        <v>553600</v>
      </c>
      <c r="C48" s="51" t="s">
        <v>50</v>
      </c>
      <c r="D48" s="52">
        <v>1</v>
      </c>
      <c r="E48" s="53">
        <v>1700000</v>
      </c>
      <c r="F48" s="54">
        <f>E48*D48</f>
        <v>1700000</v>
      </c>
    </row>
    <row r="49" spans="2:6" ht="15.75" x14ac:dyDescent="0.3">
      <c r="B49" s="50">
        <v>272051</v>
      </c>
      <c r="C49" s="51" t="s">
        <v>51</v>
      </c>
      <c r="D49" s="52">
        <v>1</v>
      </c>
      <c r="E49" s="53">
        <v>200000</v>
      </c>
      <c r="F49" s="54">
        <f>E49*D49</f>
        <v>200000</v>
      </c>
    </row>
    <row r="50" spans="2:6" ht="15.75" x14ac:dyDescent="0.3">
      <c r="B50" s="50">
        <v>283661</v>
      </c>
      <c r="C50" s="21" t="s">
        <v>52</v>
      </c>
      <c r="D50" s="46">
        <v>1</v>
      </c>
      <c r="E50" s="47">
        <v>240000</v>
      </c>
      <c r="F50" s="30">
        <f>E50*D50</f>
        <v>240000</v>
      </c>
    </row>
    <row r="51" spans="2:6" ht="15.75" x14ac:dyDescent="0.3">
      <c r="B51" s="50">
        <v>550316</v>
      </c>
      <c r="C51" s="56" t="s">
        <v>53</v>
      </c>
      <c r="D51" s="57">
        <v>1</v>
      </c>
      <c r="E51" s="58">
        <v>150000</v>
      </c>
      <c r="F51" s="59">
        <f>E51*D51</f>
        <v>150000</v>
      </c>
    </row>
    <row r="52" spans="2:6" ht="15.75" x14ac:dyDescent="0.3">
      <c r="B52" s="50">
        <v>28325</v>
      </c>
      <c r="C52" s="56" t="s">
        <v>54</v>
      </c>
      <c r="D52" s="57">
        <v>1</v>
      </c>
      <c r="E52" s="58">
        <v>100000</v>
      </c>
      <c r="F52" s="59">
        <f>E52*D52</f>
        <v>100000</v>
      </c>
    </row>
    <row r="53" spans="2:6" ht="15.75" x14ac:dyDescent="0.3">
      <c r="B53" s="50"/>
      <c r="C53" s="56"/>
      <c r="D53" s="57"/>
      <c r="E53" s="58"/>
      <c r="F53" s="59"/>
    </row>
    <row r="54" spans="2:6" ht="16.5" thickBot="1" x14ac:dyDescent="0.35">
      <c r="B54" s="50"/>
      <c r="C54" s="34"/>
      <c r="D54" s="31"/>
      <c r="E54" s="32" t="s">
        <v>14</v>
      </c>
      <c r="F54" s="36">
        <f>SUM(F48:F53)</f>
        <v>2390000</v>
      </c>
    </row>
    <row r="56" spans="2:6" ht="15.75" thickBot="1" x14ac:dyDescent="0.3"/>
    <row r="57" spans="2:6" ht="15.75" thickBot="1" x14ac:dyDescent="0.3">
      <c r="B57" s="37"/>
      <c r="C57" s="38" t="s">
        <v>71</v>
      </c>
      <c r="D57" s="1"/>
      <c r="E57" s="2"/>
      <c r="F57" s="3"/>
    </row>
    <row r="58" spans="2:6" ht="16.5" thickBot="1" x14ac:dyDescent="0.35">
      <c r="B58" s="39" t="s">
        <v>0</v>
      </c>
      <c r="C58" s="43" t="s">
        <v>59</v>
      </c>
      <c r="D58" s="4"/>
      <c r="E58" s="48"/>
      <c r="F58" s="6"/>
    </row>
    <row r="59" spans="2:6" ht="15.75" x14ac:dyDescent="0.3">
      <c r="B59" s="41" t="s">
        <v>1</v>
      </c>
      <c r="C59" s="40" t="s">
        <v>58</v>
      </c>
      <c r="D59" s="7"/>
      <c r="E59" s="55" t="s">
        <v>57</v>
      </c>
      <c r="F59" s="8"/>
    </row>
    <row r="60" spans="2:6" ht="15.75" x14ac:dyDescent="0.3">
      <c r="B60" s="41" t="s">
        <v>2</v>
      </c>
      <c r="C60" s="43"/>
      <c r="D60" s="9"/>
      <c r="E60" s="10"/>
      <c r="F60" s="8"/>
    </row>
    <row r="61" spans="2:6" ht="15.75" x14ac:dyDescent="0.3">
      <c r="B61" s="41" t="s">
        <v>3</v>
      </c>
      <c r="C61" s="43"/>
      <c r="D61" s="4"/>
      <c r="E61" s="11"/>
      <c r="F61" s="8"/>
    </row>
    <row r="62" spans="2:6" ht="15.75" x14ac:dyDescent="0.3">
      <c r="B62" s="41" t="s">
        <v>4</v>
      </c>
      <c r="C62" s="43" t="s">
        <v>60</v>
      </c>
      <c r="D62" s="4"/>
      <c r="E62" s="8"/>
      <c r="F62" s="8"/>
    </row>
    <row r="63" spans="2:6" ht="15.75" x14ac:dyDescent="0.3">
      <c r="B63" s="16" t="s">
        <v>5</v>
      </c>
      <c r="C63" s="17"/>
      <c r="D63" s="4"/>
      <c r="E63" s="8"/>
      <c r="F63" s="8"/>
    </row>
    <row r="64" spans="2:6" ht="15.75" x14ac:dyDescent="0.3">
      <c r="B64" s="44" t="s">
        <v>6</v>
      </c>
      <c r="C64" s="45"/>
      <c r="D64" s="4"/>
      <c r="E64" s="12"/>
      <c r="F64" s="8"/>
    </row>
    <row r="65" spans="2:6" ht="15.75" x14ac:dyDescent="0.3">
      <c r="B65" s="44" t="s">
        <v>7</v>
      </c>
      <c r="C65" s="45"/>
      <c r="D65" s="4"/>
      <c r="E65" s="12"/>
      <c r="F65" s="8"/>
    </row>
    <row r="66" spans="2:6" ht="16.5" thickBot="1" x14ac:dyDescent="0.35">
      <c r="B66" s="44" t="s">
        <v>8</v>
      </c>
      <c r="C66" s="45"/>
      <c r="D66" s="4"/>
      <c r="E66" s="12"/>
      <c r="F66" s="13"/>
    </row>
    <row r="67" spans="2:6" ht="15.75" thickBot="1" x14ac:dyDescent="0.3">
      <c r="B67" s="18" t="s">
        <v>9</v>
      </c>
      <c r="C67" s="18" t="s">
        <v>10</v>
      </c>
      <c r="D67" s="18" t="s">
        <v>11</v>
      </c>
      <c r="E67" s="19" t="s">
        <v>12</v>
      </c>
      <c r="F67" s="18" t="s">
        <v>13</v>
      </c>
    </row>
    <row r="68" spans="2:6" ht="15.75" x14ac:dyDescent="0.3">
      <c r="B68" s="25"/>
      <c r="C68" s="26"/>
      <c r="D68" s="27"/>
      <c r="E68" s="28"/>
      <c r="F68" s="29"/>
    </row>
    <row r="69" spans="2:6" ht="15.75" x14ac:dyDescent="0.3">
      <c r="B69" s="50">
        <v>553600</v>
      </c>
      <c r="C69" s="51" t="s">
        <v>50</v>
      </c>
      <c r="D69" s="52">
        <v>1</v>
      </c>
      <c r="E69" s="53">
        <v>1600000</v>
      </c>
      <c r="F69" s="54">
        <f t="shared" ref="F69:F85" si="0">E69*D69</f>
        <v>1600000</v>
      </c>
    </row>
    <row r="70" spans="2:6" ht="15.75" x14ac:dyDescent="0.3">
      <c r="B70" s="50">
        <v>28466</v>
      </c>
      <c r="C70" s="51" t="s">
        <v>61</v>
      </c>
      <c r="D70" s="52">
        <v>1</v>
      </c>
      <c r="E70" s="53">
        <v>590000</v>
      </c>
      <c r="F70" s="54">
        <f t="shared" si="0"/>
        <v>590000</v>
      </c>
    </row>
    <row r="71" spans="2:6" ht="15.75" x14ac:dyDescent="0.3">
      <c r="B71" s="50">
        <v>284631</v>
      </c>
      <c r="C71" s="21" t="s">
        <v>52</v>
      </c>
      <c r="D71" s="46">
        <v>1</v>
      </c>
      <c r="E71" s="47">
        <v>240000</v>
      </c>
      <c r="F71" s="30">
        <f t="shared" si="0"/>
        <v>240000</v>
      </c>
    </row>
    <row r="72" spans="2:6" ht="15.75" x14ac:dyDescent="0.3">
      <c r="B72" s="50">
        <v>550316</v>
      </c>
      <c r="C72" s="56" t="s">
        <v>53</v>
      </c>
      <c r="D72" s="57">
        <v>1</v>
      </c>
      <c r="E72" s="58">
        <v>150000</v>
      </c>
      <c r="F72" s="59">
        <f t="shared" si="0"/>
        <v>150000</v>
      </c>
    </row>
    <row r="73" spans="2:6" ht="15.75" x14ac:dyDescent="0.3">
      <c r="B73" s="50">
        <v>272152</v>
      </c>
      <c r="C73" s="56" t="s">
        <v>61</v>
      </c>
      <c r="D73" s="57">
        <v>2</v>
      </c>
      <c r="E73" s="58">
        <v>190000</v>
      </c>
      <c r="F73" s="59">
        <f t="shared" si="0"/>
        <v>380000</v>
      </c>
    </row>
    <row r="74" spans="2:6" ht="15.75" x14ac:dyDescent="0.3">
      <c r="B74" s="50">
        <v>11340</v>
      </c>
      <c r="C74" s="56" t="s">
        <v>62</v>
      </c>
      <c r="D74" s="57">
        <v>1</v>
      </c>
      <c r="E74" s="58">
        <v>370000</v>
      </c>
      <c r="F74" s="59">
        <f t="shared" si="0"/>
        <v>370000</v>
      </c>
    </row>
    <row r="75" spans="2:6" ht="15.75" x14ac:dyDescent="0.3">
      <c r="B75" s="50">
        <v>28325</v>
      </c>
      <c r="C75" s="56" t="s">
        <v>63</v>
      </c>
      <c r="D75" s="57">
        <v>1</v>
      </c>
      <c r="E75" s="58">
        <v>100000</v>
      </c>
      <c r="F75" s="59">
        <f t="shared" si="0"/>
        <v>100000</v>
      </c>
    </row>
    <row r="76" spans="2:6" ht="15.75" x14ac:dyDescent="0.3">
      <c r="B76" s="50">
        <v>552531</v>
      </c>
      <c r="C76" s="56" t="s">
        <v>64</v>
      </c>
      <c r="D76" s="57">
        <v>1</v>
      </c>
      <c r="E76" s="58">
        <v>20000</v>
      </c>
      <c r="F76" s="59">
        <f t="shared" si="0"/>
        <v>20000</v>
      </c>
    </row>
    <row r="77" spans="2:6" ht="15.75" x14ac:dyDescent="0.3">
      <c r="B77" s="50">
        <v>552014</v>
      </c>
      <c r="C77" s="56" t="s">
        <v>65</v>
      </c>
      <c r="D77" s="57">
        <v>1</v>
      </c>
      <c r="E77" s="58">
        <v>8356000</v>
      </c>
      <c r="F77" s="59">
        <f t="shared" si="0"/>
        <v>8356000</v>
      </c>
    </row>
    <row r="78" spans="2:6" ht="15.75" x14ac:dyDescent="0.3">
      <c r="B78" s="50">
        <v>550316</v>
      </c>
      <c r="C78" s="56" t="s">
        <v>66</v>
      </c>
      <c r="D78" s="57">
        <v>1</v>
      </c>
      <c r="E78" s="58">
        <v>150000</v>
      </c>
      <c r="F78" s="59">
        <f t="shared" si="0"/>
        <v>150000</v>
      </c>
    </row>
    <row r="79" spans="2:6" ht="15.75" x14ac:dyDescent="0.3">
      <c r="B79" s="50">
        <v>550057</v>
      </c>
      <c r="C79" s="56" t="s">
        <v>67</v>
      </c>
      <c r="D79" s="57">
        <v>1</v>
      </c>
      <c r="E79" s="58">
        <v>250000</v>
      </c>
      <c r="F79" s="59">
        <f t="shared" si="0"/>
        <v>250000</v>
      </c>
    </row>
    <row r="80" spans="2:6" ht="15.75" x14ac:dyDescent="0.3">
      <c r="B80" s="50">
        <v>550448</v>
      </c>
      <c r="C80" s="56" t="s">
        <v>68</v>
      </c>
      <c r="D80" s="57">
        <v>4</v>
      </c>
      <c r="E80" s="58">
        <v>4000</v>
      </c>
      <c r="F80" s="59">
        <f t="shared" si="0"/>
        <v>16000</v>
      </c>
    </row>
    <row r="81" spans="2:6" ht="15.75" x14ac:dyDescent="0.3">
      <c r="B81" s="50">
        <v>554903</v>
      </c>
      <c r="C81" s="56" t="s">
        <v>69</v>
      </c>
      <c r="D81" s="57">
        <v>1</v>
      </c>
      <c r="E81" s="58">
        <v>80000</v>
      </c>
      <c r="F81" s="59">
        <f t="shared" si="0"/>
        <v>80000</v>
      </c>
    </row>
    <row r="82" spans="2:6" ht="15.75" x14ac:dyDescent="0.3">
      <c r="B82" s="50">
        <v>283121</v>
      </c>
      <c r="C82" s="56" t="s">
        <v>61</v>
      </c>
      <c r="D82" s="57">
        <v>1</v>
      </c>
      <c r="E82" s="58">
        <v>240000</v>
      </c>
      <c r="F82" s="59">
        <f t="shared" si="0"/>
        <v>240000</v>
      </c>
    </row>
    <row r="83" spans="2:6" ht="15.75" x14ac:dyDescent="0.3">
      <c r="B83" s="50">
        <v>28463</v>
      </c>
      <c r="C83" s="56" t="s">
        <v>70</v>
      </c>
      <c r="D83" s="57">
        <v>1</v>
      </c>
      <c r="E83" s="58">
        <v>290000</v>
      </c>
      <c r="F83" s="59">
        <f t="shared" si="0"/>
        <v>290000</v>
      </c>
    </row>
    <row r="84" spans="2:6" ht="15.75" x14ac:dyDescent="0.3">
      <c r="B84" s="50">
        <v>295051</v>
      </c>
      <c r="C84" s="56" t="s">
        <v>61</v>
      </c>
      <c r="D84" s="57">
        <v>1</v>
      </c>
      <c r="E84" s="58">
        <v>298000</v>
      </c>
      <c r="F84" s="59">
        <f t="shared" si="0"/>
        <v>298000</v>
      </c>
    </row>
    <row r="85" spans="2:6" ht="15.75" x14ac:dyDescent="0.3">
      <c r="B85" s="50">
        <v>272153</v>
      </c>
      <c r="C85" s="56" t="s">
        <v>61</v>
      </c>
      <c r="D85" s="57">
        <v>1</v>
      </c>
      <c r="E85" s="58">
        <v>270000</v>
      </c>
      <c r="F85" s="59">
        <f t="shared" si="0"/>
        <v>270000</v>
      </c>
    </row>
    <row r="86" spans="2:6" ht="15.75" x14ac:dyDescent="0.3">
      <c r="B86" s="50"/>
      <c r="C86" s="56"/>
      <c r="D86" s="57"/>
      <c r="E86" s="58"/>
      <c r="F86" s="59"/>
    </row>
    <row r="87" spans="2:6" ht="16.5" thickBot="1" x14ac:dyDescent="0.35">
      <c r="B87" s="50"/>
      <c r="C87" s="34"/>
      <c r="D87" s="31"/>
      <c r="E87" s="32" t="s">
        <v>14</v>
      </c>
      <c r="F87" s="36">
        <f>SUM(F69:F86)</f>
        <v>13400000</v>
      </c>
    </row>
    <row r="90" spans="2:6" x14ac:dyDescent="0.25">
      <c r="E90" s="61" t="s">
        <v>16</v>
      </c>
      <c r="F90" s="62">
        <f>F54+F33+F17+F87</f>
        <v>17962700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topLeftCell="A69" workbookViewId="0">
      <selection activeCell="H86" sqref="H86"/>
    </sheetView>
  </sheetViews>
  <sheetFormatPr baseColWidth="10" defaultRowHeight="15" x14ac:dyDescent="0.25"/>
  <cols>
    <col min="2" max="2" width="34" customWidth="1"/>
    <col min="3" max="3" width="38.28515625" customWidth="1"/>
    <col min="4" max="4" width="15.42578125" customWidth="1"/>
    <col min="5" max="5" width="14.85546875" customWidth="1"/>
    <col min="6" max="6" width="17.7109375" customWidth="1"/>
  </cols>
  <sheetData>
    <row r="2" spans="2:6" ht="15.75" thickBot="1" x14ac:dyDescent="0.3"/>
    <row r="3" spans="2:6" ht="15.75" thickBot="1" x14ac:dyDescent="0.3">
      <c r="B3" s="37"/>
      <c r="C3" s="38" t="s">
        <v>15</v>
      </c>
      <c r="D3" s="1"/>
      <c r="E3" s="2"/>
      <c r="F3" s="3"/>
    </row>
    <row r="4" spans="2:6" ht="15.75" x14ac:dyDescent="0.3">
      <c r="B4" s="39" t="s">
        <v>0</v>
      </c>
      <c r="C4" s="40" t="s">
        <v>73</v>
      </c>
      <c r="D4" s="4"/>
      <c r="E4" s="5" t="s">
        <v>22</v>
      </c>
      <c r="F4" s="6"/>
    </row>
    <row r="5" spans="2:6" ht="15.75" x14ac:dyDescent="0.3">
      <c r="B5" s="41" t="s">
        <v>1</v>
      </c>
      <c r="C5" s="42" t="s">
        <v>74</v>
      </c>
      <c r="D5" s="7"/>
      <c r="E5" s="48"/>
      <c r="F5" s="8"/>
    </row>
    <row r="6" spans="2:6" ht="16.5" x14ac:dyDescent="0.3">
      <c r="B6" s="41" t="s">
        <v>2</v>
      </c>
      <c r="C6" s="43">
        <v>126932</v>
      </c>
      <c r="D6" s="9"/>
      <c r="E6" s="63" t="s">
        <v>23</v>
      </c>
      <c r="F6" s="8"/>
    </row>
    <row r="7" spans="2:6" ht="15.75" x14ac:dyDescent="0.3">
      <c r="B7" s="41" t="s">
        <v>3</v>
      </c>
      <c r="C7" s="43"/>
      <c r="D7" s="4"/>
      <c r="E7" s="60" t="s">
        <v>102</v>
      </c>
      <c r="F7" s="8"/>
    </row>
    <row r="8" spans="2:6" ht="15.75" x14ac:dyDescent="0.3">
      <c r="B8" s="41" t="s">
        <v>4</v>
      </c>
      <c r="C8" s="43">
        <v>702352</v>
      </c>
      <c r="D8" s="4"/>
      <c r="E8" s="8"/>
      <c r="F8" s="8"/>
    </row>
    <row r="9" spans="2:6" ht="15.75" x14ac:dyDescent="0.3">
      <c r="B9" s="16" t="s">
        <v>5</v>
      </c>
      <c r="C9" s="17">
        <v>1</v>
      </c>
      <c r="D9" s="4"/>
      <c r="E9" s="8"/>
      <c r="F9" s="8"/>
    </row>
    <row r="10" spans="2:6" ht="15.75" x14ac:dyDescent="0.3">
      <c r="B10" s="44" t="s">
        <v>6</v>
      </c>
      <c r="C10" s="45">
        <v>7141</v>
      </c>
      <c r="D10" s="4"/>
      <c r="E10" s="12"/>
      <c r="F10" s="8"/>
    </row>
    <row r="11" spans="2:6" ht="15.75" x14ac:dyDescent="0.3">
      <c r="B11" s="44" t="s">
        <v>7</v>
      </c>
      <c r="C11" s="45"/>
      <c r="D11" s="4"/>
      <c r="E11" s="12"/>
      <c r="F11" s="8"/>
    </row>
    <row r="12" spans="2:6" ht="16.5" thickBot="1" x14ac:dyDescent="0.35">
      <c r="B12" s="44" t="s">
        <v>8</v>
      </c>
      <c r="C12" s="45"/>
      <c r="D12" s="4"/>
      <c r="E12" s="12"/>
      <c r="F12" s="49"/>
    </row>
    <row r="13" spans="2:6" ht="16.5" thickBot="1" x14ac:dyDescent="0.35">
      <c r="B13" s="86" t="s">
        <v>9</v>
      </c>
      <c r="C13" s="87" t="s">
        <v>10</v>
      </c>
      <c r="D13" s="87" t="s">
        <v>11</v>
      </c>
      <c r="E13" s="87" t="s">
        <v>12</v>
      </c>
      <c r="F13" s="88" t="s">
        <v>13</v>
      </c>
    </row>
    <row r="14" spans="2:6" x14ac:dyDescent="0.25">
      <c r="B14" s="52"/>
      <c r="C14" s="51"/>
      <c r="D14" s="94"/>
      <c r="E14" s="53"/>
      <c r="F14" s="95"/>
    </row>
    <row r="15" spans="2:6" x14ac:dyDescent="0.25">
      <c r="B15" s="46" t="s">
        <v>81</v>
      </c>
      <c r="C15" s="46" t="s">
        <v>75</v>
      </c>
      <c r="D15" s="68">
        <v>2</v>
      </c>
      <c r="E15" s="69">
        <v>400000</v>
      </c>
      <c r="F15" s="69">
        <v>800000</v>
      </c>
    </row>
    <row r="16" spans="2:6" ht="15.75" x14ac:dyDescent="0.3">
      <c r="B16" s="20"/>
      <c r="C16" s="23"/>
      <c r="D16" s="46"/>
      <c r="E16" s="24" t="s">
        <v>14</v>
      </c>
      <c r="F16" s="33">
        <f>SUM(F15)</f>
        <v>800000</v>
      </c>
    </row>
    <row r="18" spans="2:6" ht="15.75" thickBot="1" x14ac:dyDescent="0.3"/>
    <row r="19" spans="2:6" ht="15.75" thickBot="1" x14ac:dyDescent="0.3">
      <c r="B19" s="37"/>
      <c r="C19" s="38" t="s">
        <v>19</v>
      </c>
      <c r="D19" s="1"/>
      <c r="E19" s="2"/>
      <c r="F19" s="3"/>
    </row>
    <row r="20" spans="2:6" ht="15.75" x14ac:dyDescent="0.3">
      <c r="B20" s="39" t="s">
        <v>0</v>
      </c>
      <c r="C20" s="40" t="s">
        <v>73</v>
      </c>
      <c r="D20" s="4"/>
      <c r="E20" s="5" t="s">
        <v>22</v>
      </c>
      <c r="F20" s="6"/>
    </row>
    <row r="21" spans="2:6" ht="15.75" x14ac:dyDescent="0.3">
      <c r="B21" s="41" t="s">
        <v>1</v>
      </c>
      <c r="C21" s="42" t="s">
        <v>74</v>
      </c>
      <c r="D21" s="7"/>
      <c r="E21" s="48"/>
      <c r="F21" s="8"/>
    </row>
    <row r="22" spans="2:6" ht="16.5" x14ac:dyDescent="0.3">
      <c r="B22" s="41" t="s">
        <v>2</v>
      </c>
      <c r="C22" s="43">
        <v>127098</v>
      </c>
      <c r="D22" s="9"/>
      <c r="E22" s="63" t="s">
        <v>23</v>
      </c>
      <c r="F22" s="8"/>
    </row>
    <row r="23" spans="2:6" ht="15.75" x14ac:dyDescent="0.3">
      <c r="B23" s="41" t="s">
        <v>3</v>
      </c>
      <c r="C23" s="43"/>
      <c r="D23" s="4"/>
      <c r="E23" s="83" t="s">
        <v>103</v>
      </c>
      <c r="F23" s="8"/>
    </row>
    <row r="24" spans="2:6" ht="15.75" x14ac:dyDescent="0.3">
      <c r="B24" s="41" t="s">
        <v>4</v>
      </c>
      <c r="C24" s="43">
        <v>702104</v>
      </c>
      <c r="D24" s="4"/>
      <c r="E24" s="8"/>
      <c r="F24" s="8"/>
    </row>
    <row r="25" spans="2:6" ht="15.75" x14ac:dyDescent="0.3">
      <c r="B25" s="16" t="s">
        <v>5</v>
      </c>
      <c r="C25" s="17">
        <v>1</v>
      </c>
      <c r="D25" s="4"/>
      <c r="E25" s="8"/>
      <c r="F25" s="8"/>
    </row>
    <row r="26" spans="2:6" ht="15.75" x14ac:dyDescent="0.3">
      <c r="B26" s="44" t="s">
        <v>6</v>
      </c>
      <c r="C26" s="45"/>
      <c r="D26" s="4"/>
      <c r="E26" s="12"/>
      <c r="F26" s="8"/>
    </row>
    <row r="27" spans="2:6" ht="15.75" x14ac:dyDescent="0.3">
      <c r="B27" s="44" t="s">
        <v>7</v>
      </c>
      <c r="C27" s="45"/>
      <c r="D27" s="4"/>
      <c r="E27" s="12"/>
      <c r="F27" s="8"/>
    </row>
    <row r="28" spans="2:6" ht="16.5" thickBot="1" x14ac:dyDescent="0.35">
      <c r="B28" s="44" t="s">
        <v>8</v>
      </c>
      <c r="C28" s="45"/>
      <c r="D28" s="4"/>
      <c r="E28" s="12"/>
      <c r="F28" s="49"/>
    </row>
    <row r="29" spans="2:6" ht="16.5" thickBot="1" x14ac:dyDescent="0.35">
      <c r="B29" s="86" t="s">
        <v>9</v>
      </c>
      <c r="C29" s="87" t="s">
        <v>10</v>
      </c>
      <c r="D29" s="87" t="s">
        <v>11</v>
      </c>
      <c r="E29" s="87" t="s">
        <v>12</v>
      </c>
      <c r="F29" s="88" t="s">
        <v>13</v>
      </c>
    </row>
    <row r="30" spans="2:6" x14ac:dyDescent="0.25">
      <c r="B30" s="52"/>
      <c r="C30" s="51"/>
      <c r="D30" s="52"/>
      <c r="E30" s="53"/>
      <c r="F30" s="75"/>
    </row>
    <row r="31" spans="2:6" x14ac:dyDescent="0.25">
      <c r="B31" s="46" t="s">
        <v>77</v>
      </c>
      <c r="C31" s="46" t="s">
        <v>76</v>
      </c>
      <c r="D31" s="46">
        <v>1</v>
      </c>
      <c r="E31" s="69">
        <v>1990000</v>
      </c>
      <c r="F31" s="69">
        <f>E31*D31</f>
        <v>1990000</v>
      </c>
    </row>
    <row r="32" spans="2:6" ht="15.75" x14ac:dyDescent="0.3">
      <c r="B32" s="20"/>
      <c r="C32" s="23"/>
      <c r="D32" s="46"/>
      <c r="E32" s="24" t="s">
        <v>14</v>
      </c>
      <c r="F32" s="33">
        <f>SUM(F31)</f>
        <v>1990000</v>
      </c>
    </row>
    <row r="34" spans="1:6" ht="15.75" thickBot="1" x14ac:dyDescent="0.3"/>
    <row r="35" spans="1:6" ht="15.75" thickBot="1" x14ac:dyDescent="0.3">
      <c r="B35" s="37"/>
      <c r="C35" s="38" t="s">
        <v>82</v>
      </c>
      <c r="D35" s="1"/>
      <c r="E35" s="2"/>
      <c r="F35" s="3"/>
    </row>
    <row r="36" spans="1:6" ht="15.75" x14ac:dyDescent="0.3">
      <c r="B36" s="39" t="s">
        <v>0</v>
      </c>
      <c r="C36" s="40" t="s">
        <v>78</v>
      </c>
      <c r="D36" s="4"/>
      <c r="E36" s="5" t="s">
        <v>22</v>
      </c>
      <c r="F36" s="6"/>
    </row>
    <row r="37" spans="1:6" ht="15.75" x14ac:dyDescent="0.3">
      <c r="B37" s="41" t="s">
        <v>1</v>
      </c>
      <c r="C37" s="42" t="s">
        <v>79</v>
      </c>
      <c r="D37" s="7"/>
      <c r="E37" s="48"/>
      <c r="F37" s="8"/>
    </row>
    <row r="38" spans="1:6" ht="16.5" x14ac:dyDescent="0.3">
      <c r="B38" s="41" t="s">
        <v>2</v>
      </c>
      <c r="C38" s="43"/>
      <c r="D38" s="9"/>
      <c r="E38" s="63" t="s">
        <v>23</v>
      </c>
      <c r="F38" s="8"/>
    </row>
    <row r="39" spans="1:6" ht="15.75" x14ac:dyDescent="0.3">
      <c r="B39" s="41" t="s">
        <v>3</v>
      </c>
      <c r="C39" s="43"/>
      <c r="D39" s="4"/>
      <c r="E39" s="83" t="s">
        <v>114</v>
      </c>
      <c r="F39" s="8"/>
    </row>
    <row r="40" spans="1:6" ht="15.75" x14ac:dyDescent="0.3">
      <c r="B40" s="41" t="s">
        <v>4</v>
      </c>
      <c r="C40" s="43">
        <v>1141</v>
      </c>
      <c r="D40" s="4"/>
      <c r="E40" s="8"/>
      <c r="F40" s="8"/>
    </row>
    <row r="41" spans="1:6" ht="15.75" x14ac:dyDescent="0.3">
      <c r="B41" s="16" t="s">
        <v>5</v>
      </c>
      <c r="C41" s="17">
        <v>1</v>
      </c>
      <c r="D41" s="4"/>
      <c r="E41" s="8"/>
      <c r="F41" s="8"/>
    </row>
    <row r="42" spans="1:6" ht="15.75" x14ac:dyDescent="0.3">
      <c r="B42" s="44" t="s">
        <v>6</v>
      </c>
      <c r="C42" s="45"/>
      <c r="D42" s="4"/>
      <c r="E42" s="12"/>
      <c r="F42" s="8"/>
    </row>
    <row r="43" spans="1:6" ht="15.75" x14ac:dyDescent="0.3">
      <c r="B43" s="44" t="s">
        <v>7</v>
      </c>
      <c r="C43" s="45"/>
      <c r="D43" s="4"/>
      <c r="E43" s="12"/>
      <c r="F43" s="8"/>
    </row>
    <row r="44" spans="1:6" ht="16.5" thickBot="1" x14ac:dyDescent="0.35">
      <c r="B44" s="44" t="s">
        <v>8</v>
      </c>
      <c r="C44" s="45"/>
      <c r="D44" s="4"/>
      <c r="E44" s="12"/>
      <c r="F44" s="49"/>
    </row>
    <row r="45" spans="1:6" ht="16.5" thickBot="1" x14ac:dyDescent="0.35">
      <c r="B45" s="86" t="s">
        <v>9</v>
      </c>
      <c r="C45" s="87" t="s">
        <v>10</v>
      </c>
      <c r="D45" s="87" t="s">
        <v>11</v>
      </c>
      <c r="E45" s="87" t="s">
        <v>12</v>
      </c>
      <c r="F45" s="88" t="s">
        <v>13</v>
      </c>
    </row>
    <row r="46" spans="1:6" x14ac:dyDescent="0.25">
      <c r="B46" s="52"/>
      <c r="C46" s="51"/>
      <c r="D46" s="52"/>
      <c r="E46" s="53"/>
      <c r="F46" s="75"/>
    </row>
    <row r="47" spans="1:6" ht="15.75" x14ac:dyDescent="0.3">
      <c r="A47" s="80"/>
      <c r="B47" s="79">
        <v>3200000000</v>
      </c>
      <c r="C47" s="46" t="s">
        <v>80</v>
      </c>
      <c r="D47" s="46">
        <v>1</v>
      </c>
      <c r="E47" s="69">
        <v>138980</v>
      </c>
      <c r="F47" s="69">
        <f>E47*D47</f>
        <v>138980</v>
      </c>
    </row>
    <row r="48" spans="1:6" ht="15.75" x14ac:dyDescent="0.3">
      <c r="B48" s="20"/>
      <c r="C48" s="23"/>
      <c r="D48" s="46"/>
      <c r="E48" s="24" t="s">
        <v>14</v>
      </c>
      <c r="F48" s="33">
        <f>SUM(F47)</f>
        <v>138980</v>
      </c>
    </row>
    <row r="50" spans="2:6" ht="15.75" thickBot="1" x14ac:dyDescent="0.3"/>
    <row r="51" spans="2:6" ht="15.75" thickBot="1" x14ac:dyDescent="0.3">
      <c r="B51" s="37"/>
      <c r="C51" s="38" t="s">
        <v>83</v>
      </c>
      <c r="D51" s="1"/>
      <c r="E51" s="2"/>
      <c r="F51" s="3"/>
    </row>
    <row r="52" spans="2:6" ht="15.75" x14ac:dyDescent="0.3">
      <c r="B52" s="39" t="s">
        <v>0</v>
      </c>
      <c r="C52" s="40" t="s">
        <v>84</v>
      </c>
      <c r="D52" s="4"/>
      <c r="E52" s="5" t="s">
        <v>22</v>
      </c>
      <c r="F52" s="6"/>
    </row>
    <row r="53" spans="2:6" ht="15.75" x14ac:dyDescent="0.3">
      <c r="B53" s="41" t="s">
        <v>1</v>
      </c>
      <c r="C53" s="42" t="s">
        <v>85</v>
      </c>
      <c r="D53" s="7"/>
      <c r="E53" s="48"/>
      <c r="F53" s="8"/>
    </row>
    <row r="54" spans="2:6" ht="16.5" x14ac:dyDescent="0.3">
      <c r="B54" s="41" t="s">
        <v>2</v>
      </c>
      <c r="C54" s="43">
        <v>126195</v>
      </c>
      <c r="D54" s="9"/>
      <c r="E54" s="63" t="s">
        <v>23</v>
      </c>
      <c r="F54" s="8"/>
    </row>
    <row r="55" spans="2:6" ht="15.75" x14ac:dyDescent="0.3">
      <c r="B55" s="41" t="s">
        <v>3</v>
      </c>
      <c r="C55" s="43"/>
      <c r="D55" s="4"/>
      <c r="E55" s="83" t="s">
        <v>113</v>
      </c>
      <c r="F55" s="8"/>
    </row>
    <row r="56" spans="2:6" ht="15.75" x14ac:dyDescent="0.3">
      <c r="B56" s="41" t="s">
        <v>4</v>
      </c>
      <c r="C56" s="43" t="s">
        <v>86</v>
      </c>
      <c r="D56" s="4"/>
      <c r="E56" s="8"/>
      <c r="F56" s="8"/>
    </row>
    <row r="57" spans="2:6" ht="15.75" x14ac:dyDescent="0.3">
      <c r="B57" s="16" t="s">
        <v>5</v>
      </c>
      <c r="C57" s="17">
        <v>1</v>
      </c>
      <c r="D57" s="4"/>
      <c r="E57" s="8"/>
      <c r="F57" s="8"/>
    </row>
    <row r="58" spans="2:6" ht="15.75" x14ac:dyDescent="0.3">
      <c r="B58" s="44" t="s">
        <v>6</v>
      </c>
      <c r="C58" s="45"/>
      <c r="D58" s="4"/>
      <c r="E58" s="12"/>
      <c r="F58" s="8"/>
    </row>
    <row r="59" spans="2:6" ht="15.75" x14ac:dyDescent="0.3">
      <c r="B59" s="44" t="s">
        <v>7</v>
      </c>
      <c r="C59" s="45"/>
      <c r="D59" s="4"/>
      <c r="E59" s="12"/>
      <c r="F59" s="8"/>
    </row>
    <row r="60" spans="2:6" ht="16.5" thickBot="1" x14ac:dyDescent="0.35">
      <c r="B60" s="44" t="s">
        <v>8</v>
      </c>
      <c r="C60" s="45"/>
      <c r="D60" s="4"/>
      <c r="E60" s="12"/>
      <c r="F60" s="49"/>
    </row>
    <row r="61" spans="2:6" ht="16.5" thickBot="1" x14ac:dyDescent="0.35">
      <c r="B61" s="86" t="s">
        <v>9</v>
      </c>
      <c r="C61" s="87" t="s">
        <v>10</v>
      </c>
      <c r="D61" s="87" t="s">
        <v>11</v>
      </c>
      <c r="E61" s="87" t="s">
        <v>12</v>
      </c>
      <c r="F61" s="88" t="s">
        <v>13</v>
      </c>
    </row>
    <row r="62" spans="2:6" x14ac:dyDescent="0.25">
      <c r="B62" s="52" t="s">
        <v>87</v>
      </c>
      <c r="C62" s="51" t="s">
        <v>88</v>
      </c>
      <c r="D62" s="52">
        <v>5</v>
      </c>
      <c r="E62" s="53">
        <v>19990</v>
      </c>
      <c r="F62" s="75">
        <f>E62*D62</f>
        <v>99950</v>
      </c>
    </row>
    <row r="63" spans="2:6" ht="15.75" x14ac:dyDescent="0.3">
      <c r="B63" s="70"/>
      <c r="C63" s="46"/>
      <c r="D63" s="46"/>
      <c r="E63" s="67"/>
      <c r="F63" s="67"/>
    </row>
    <row r="64" spans="2:6" ht="15.75" x14ac:dyDescent="0.3">
      <c r="B64" s="20"/>
      <c r="C64" s="23"/>
      <c r="D64" s="46"/>
      <c r="E64" s="24" t="s">
        <v>14</v>
      </c>
      <c r="F64" s="33">
        <f>F62</f>
        <v>99950</v>
      </c>
    </row>
    <row r="66" spans="2:6" ht="15.75" thickBot="1" x14ac:dyDescent="0.3"/>
    <row r="67" spans="2:6" ht="15.75" thickBot="1" x14ac:dyDescent="0.3">
      <c r="B67" s="37"/>
      <c r="C67" s="38" t="s">
        <v>91</v>
      </c>
      <c r="D67" s="1"/>
      <c r="E67" s="2"/>
      <c r="F67" s="3"/>
    </row>
    <row r="68" spans="2:6" ht="15.75" x14ac:dyDescent="0.3">
      <c r="B68" s="39" t="s">
        <v>0</v>
      </c>
      <c r="C68" s="40" t="s">
        <v>73</v>
      </c>
      <c r="D68" s="4"/>
      <c r="E68" s="5"/>
      <c r="F68" s="6"/>
    </row>
    <row r="69" spans="2:6" ht="15.75" x14ac:dyDescent="0.3">
      <c r="B69" s="41" t="s">
        <v>1</v>
      </c>
      <c r="C69" s="42" t="s">
        <v>74</v>
      </c>
      <c r="D69" s="7"/>
      <c r="E69" s="71" t="s">
        <v>92</v>
      </c>
      <c r="F69" s="8"/>
    </row>
    <row r="70" spans="2:6" ht="15.75" x14ac:dyDescent="0.3">
      <c r="B70" s="41" t="s">
        <v>2</v>
      </c>
      <c r="C70" s="43"/>
      <c r="D70" s="9"/>
      <c r="E70" s="77" t="s">
        <v>93</v>
      </c>
      <c r="F70" s="8"/>
    </row>
    <row r="71" spans="2:6" ht="15.75" x14ac:dyDescent="0.3">
      <c r="B71" s="41" t="s">
        <v>3</v>
      </c>
      <c r="C71" s="43"/>
      <c r="D71" s="4"/>
      <c r="E71" s="11"/>
      <c r="F71" s="8"/>
    </row>
    <row r="72" spans="2:6" ht="15.75" x14ac:dyDescent="0.3">
      <c r="B72" s="41" t="s">
        <v>4</v>
      </c>
      <c r="C72" s="43">
        <v>234134</v>
      </c>
      <c r="D72" s="4"/>
      <c r="E72" s="8"/>
      <c r="F72" s="8"/>
    </row>
    <row r="73" spans="2:6" ht="15.75" x14ac:dyDescent="0.3">
      <c r="B73" s="16" t="s">
        <v>5</v>
      </c>
      <c r="C73" s="17">
        <v>1</v>
      </c>
      <c r="D73" s="4"/>
      <c r="E73" s="8"/>
      <c r="F73" s="8"/>
    </row>
    <row r="74" spans="2:6" ht="15.75" x14ac:dyDescent="0.3">
      <c r="B74" s="44" t="s">
        <v>6</v>
      </c>
      <c r="C74" s="45" t="s">
        <v>89</v>
      </c>
      <c r="D74" s="4"/>
      <c r="E74" s="12"/>
      <c r="F74" s="8"/>
    </row>
    <row r="75" spans="2:6" ht="15.75" x14ac:dyDescent="0.3">
      <c r="B75" s="44" t="s">
        <v>7</v>
      </c>
      <c r="C75" s="45"/>
      <c r="D75" s="4"/>
      <c r="E75" s="12"/>
      <c r="F75" s="8"/>
    </row>
    <row r="76" spans="2:6" ht="16.5" thickBot="1" x14ac:dyDescent="0.35">
      <c r="B76" s="44" t="s">
        <v>8</v>
      </c>
      <c r="C76" s="45"/>
      <c r="D76" s="4"/>
      <c r="E76" s="12"/>
      <c r="F76" s="49"/>
    </row>
    <row r="77" spans="2:6" ht="15.75" thickBot="1" x14ac:dyDescent="0.3">
      <c r="B77" s="89" t="s">
        <v>9</v>
      </c>
      <c r="C77" s="90" t="s">
        <v>10</v>
      </c>
      <c r="D77" s="91" t="s">
        <v>11</v>
      </c>
      <c r="E77" s="92" t="s">
        <v>12</v>
      </c>
      <c r="F77" s="93" t="s">
        <v>13</v>
      </c>
    </row>
    <row r="78" spans="2:6" ht="15.75" x14ac:dyDescent="0.3">
      <c r="B78" s="70"/>
      <c r="C78" s="51"/>
      <c r="D78" s="52"/>
      <c r="E78" s="53"/>
      <c r="F78" s="75"/>
    </row>
    <row r="79" spans="2:6" ht="15.75" x14ac:dyDescent="0.3">
      <c r="B79" s="70"/>
      <c r="C79" s="51" t="s">
        <v>90</v>
      </c>
      <c r="D79" s="46">
        <v>2</v>
      </c>
      <c r="E79" s="47">
        <v>120000</v>
      </c>
      <c r="F79" s="75">
        <f>E79*D79</f>
        <v>240000</v>
      </c>
    </row>
    <row r="80" spans="2:6" ht="15.75" x14ac:dyDescent="0.3">
      <c r="B80" s="74"/>
      <c r="C80" s="72"/>
      <c r="D80" s="46"/>
      <c r="E80" s="73"/>
      <c r="F80" s="75"/>
    </row>
    <row r="81" spans="2:8" ht="15.75" x14ac:dyDescent="0.3">
      <c r="B81" s="20"/>
      <c r="C81" s="23"/>
      <c r="D81" s="46"/>
      <c r="E81" s="24" t="s">
        <v>14</v>
      </c>
      <c r="F81" s="76">
        <f>SUM(F79:F80)</f>
        <v>240000</v>
      </c>
    </row>
    <row r="83" spans="2:8" ht="15.75" x14ac:dyDescent="0.25">
      <c r="E83" s="15" t="s">
        <v>16</v>
      </c>
      <c r="F83" s="14">
        <f>F81+F64+F48+F32+F16</f>
        <v>3268930</v>
      </c>
    </row>
    <row r="86" spans="2:8" x14ac:dyDescent="0.25">
      <c r="H86" t="s">
        <v>22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2"/>
  <sheetViews>
    <sheetView topLeftCell="A64" workbookViewId="0">
      <selection activeCell="C36" sqref="C36"/>
    </sheetView>
  </sheetViews>
  <sheetFormatPr baseColWidth="10" defaultRowHeight="15" x14ac:dyDescent="0.25"/>
  <cols>
    <col min="2" max="2" width="32.42578125" customWidth="1"/>
    <col min="3" max="3" width="42.5703125" customWidth="1"/>
    <col min="4" max="4" width="10.28515625" customWidth="1"/>
    <col min="5" max="5" width="14" customWidth="1"/>
    <col min="6" max="6" width="17.42578125" customWidth="1"/>
  </cols>
  <sheetData>
    <row r="1" spans="2:6" ht="15.75" thickBot="1" x14ac:dyDescent="0.3"/>
    <row r="2" spans="2:6" ht="15.75" thickBot="1" x14ac:dyDescent="0.3">
      <c r="B2" s="37"/>
      <c r="C2" s="38" t="s">
        <v>25</v>
      </c>
      <c r="D2" s="1"/>
      <c r="E2" s="2"/>
      <c r="F2" s="3"/>
    </row>
    <row r="3" spans="2:6" ht="16.5" x14ac:dyDescent="0.3">
      <c r="B3" s="39" t="s">
        <v>0</v>
      </c>
      <c r="C3" s="40" t="s">
        <v>46</v>
      </c>
      <c r="D3" s="4"/>
      <c r="E3" s="63"/>
      <c r="F3" s="6"/>
    </row>
    <row r="4" spans="2:6" ht="16.5" x14ac:dyDescent="0.3">
      <c r="B4" s="41" t="s">
        <v>1</v>
      </c>
      <c r="C4" s="42" t="s">
        <v>43</v>
      </c>
      <c r="D4" s="7"/>
      <c r="E4" s="78" t="s">
        <v>23</v>
      </c>
      <c r="F4" s="8"/>
    </row>
    <row r="5" spans="2:6" ht="15.75" x14ac:dyDescent="0.3">
      <c r="B5" s="41" t="s">
        <v>2</v>
      </c>
      <c r="C5" s="43"/>
      <c r="D5" s="9"/>
      <c r="E5" s="77" t="s">
        <v>96</v>
      </c>
      <c r="F5" s="8"/>
    </row>
    <row r="6" spans="2:6" ht="15.75" x14ac:dyDescent="0.3">
      <c r="B6" s="41" t="s">
        <v>3</v>
      </c>
      <c r="C6" s="43"/>
      <c r="D6" s="4"/>
      <c r="E6" s="11"/>
      <c r="F6" s="8"/>
    </row>
    <row r="7" spans="2:6" ht="15.75" x14ac:dyDescent="0.3">
      <c r="B7" s="41" t="s">
        <v>4</v>
      </c>
      <c r="C7" s="43">
        <v>82208</v>
      </c>
      <c r="D7" s="4"/>
      <c r="E7" s="8"/>
      <c r="F7" s="8"/>
    </row>
    <row r="8" spans="2:6" ht="15.75" x14ac:dyDescent="0.3">
      <c r="B8" s="16" t="s">
        <v>5</v>
      </c>
      <c r="C8" s="17">
        <v>1</v>
      </c>
      <c r="D8" s="4"/>
      <c r="E8" s="8"/>
      <c r="F8" s="8"/>
    </row>
    <row r="9" spans="2:6" ht="15.75" x14ac:dyDescent="0.3">
      <c r="B9" s="44" t="s">
        <v>6</v>
      </c>
      <c r="C9" s="45"/>
      <c r="D9" s="4"/>
      <c r="E9" s="12"/>
      <c r="F9" s="8"/>
    </row>
    <row r="10" spans="2:6" ht="15.75" x14ac:dyDescent="0.3">
      <c r="B10" s="44" t="s">
        <v>7</v>
      </c>
      <c r="C10" s="45"/>
      <c r="D10" s="4"/>
      <c r="E10" s="12"/>
      <c r="F10" s="8"/>
    </row>
    <row r="11" spans="2:6" ht="16.5" thickBot="1" x14ac:dyDescent="0.35">
      <c r="B11" s="44" t="s">
        <v>8</v>
      </c>
      <c r="C11" s="45"/>
      <c r="D11" s="4"/>
      <c r="E11" s="12"/>
      <c r="F11" s="13"/>
    </row>
    <row r="12" spans="2:6" ht="15.75" thickBot="1" x14ac:dyDescent="0.3">
      <c r="B12" s="18" t="s">
        <v>9</v>
      </c>
      <c r="C12" s="18" t="s">
        <v>10</v>
      </c>
      <c r="D12" s="18" t="s">
        <v>11</v>
      </c>
      <c r="E12" s="19" t="s">
        <v>12</v>
      </c>
      <c r="F12" s="18" t="s">
        <v>13</v>
      </c>
    </row>
    <row r="13" spans="2:6" ht="15.75" x14ac:dyDescent="0.3">
      <c r="B13" s="84"/>
      <c r="C13" s="26"/>
      <c r="D13" s="27"/>
      <c r="E13" s="28"/>
      <c r="F13" s="85"/>
    </row>
    <row r="14" spans="2:6" ht="15.75" x14ac:dyDescent="0.3">
      <c r="B14" s="70">
        <v>100000014</v>
      </c>
      <c r="C14" s="21" t="s">
        <v>44</v>
      </c>
      <c r="D14" s="46">
        <v>1</v>
      </c>
      <c r="E14" s="47">
        <v>1500000</v>
      </c>
      <c r="F14" s="22">
        <v>1500000</v>
      </c>
    </row>
    <row r="15" spans="2:6" ht="15.75" x14ac:dyDescent="0.3">
      <c r="B15" s="70"/>
      <c r="C15" s="23"/>
      <c r="D15" s="46"/>
      <c r="E15" s="24" t="s">
        <v>14</v>
      </c>
      <c r="F15" s="33">
        <f>F14</f>
        <v>1500000</v>
      </c>
    </row>
    <row r="17" spans="2:6" ht="15.75" thickBot="1" x14ac:dyDescent="0.3"/>
    <row r="18" spans="2:6" ht="15.75" thickBot="1" x14ac:dyDescent="0.3">
      <c r="B18" s="37"/>
      <c r="C18" s="38" t="s">
        <v>26</v>
      </c>
      <c r="D18" s="1"/>
      <c r="E18" s="2"/>
      <c r="F18" s="3"/>
    </row>
    <row r="19" spans="2:6" ht="16.5" x14ac:dyDescent="0.3">
      <c r="B19" s="39" t="s">
        <v>0</v>
      </c>
      <c r="C19" s="40" t="s">
        <v>46</v>
      </c>
      <c r="D19" s="4"/>
      <c r="E19" s="63"/>
      <c r="F19" s="6"/>
    </row>
    <row r="20" spans="2:6" ht="16.5" x14ac:dyDescent="0.3">
      <c r="B20" s="41" t="s">
        <v>1</v>
      </c>
      <c r="C20" s="42" t="s">
        <v>94</v>
      </c>
      <c r="D20" s="7"/>
      <c r="E20" s="78" t="s">
        <v>23</v>
      </c>
      <c r="F20" s="8"/>
    </row>
    <row r="21" spans="2:6" ht="15.75" x14ac:dyDescent="0.3">
      <c r="B21" s="41" t="s">
        <v>2</v>
      </c>
      <c r="C21" s="43"/>
      <c r="D21" s="9"/>
      <c r="E21" s="77" t="s">
        <v>109</v>
      </c>
      <c r="F21" s="8"/>
    </row>
    <row r="22" spans="2:6" ht="15.75" x14ac:dyDescent="0.3">
      <c r="B22" s="41" t="s">
        <v>3</v>
      </c>
      <c r="C22" s="43"/>
      <c r="D22" s="4"/>
      <c r="E22" s="11"/>
      <c r="F22" s="8"/>
    </row>
    <row r="23" spans="2:6" ht="15.75" x14ac:dyDescent="0.3">
      <c r="B23" s="41" t="s">
        <v>4</v>
      </c>
      <c r="C23" s="43">
        <v>1140</v>
      </c>
      <c r="D23" s="4"/>
      <c r="E23" s="8"/>
      <c r="F23" s="8"/>
    </row>
    <row r="24" spans="2:6" ht="15.75" x14ac:dyDescent="0.3">
      <c r="B24" s="16" t="s">
        <v>5</v>
      </c>
      <c r="C24" s="17"/>
      <c r="D24" s="4"/>
      <c r="E24" s="8"/>
      <c r="F24" s="8"/>
    </row>
    <row r="25" spans="2:6" ht="15.75" x14ac:dyDescent="0.3">
      <c r="B25" s="44" t="s">
        <v>6</v>
      </c>
      <c r="C25" s="45"/>
      <c r="D25" s="4"/>
      <c r="E25" s="12"/>
      <c r="F25" s="8"/>
    </row>
    <row r="26" spans="2:6" ht="15.75" x14ac:dyDescent="0.3">
      <c r="B26" s="44" t="s">
        <v>7</v>
      </c>
      <c r="C26" s="45"/>
      <c r="D26" s="4"/>
      <c r="E26" s="12"/>
      <c r="F26" s="8"/>
    </row>
    <row r="27" spans="2:6" ht="16.5" thickBot="1" x14ac:dyDescent="0.35">
      <c r="B27" s="44" t="s">
        <v>8</v>
      </c>
      <c r="C27" s="45"/>
      <c r="D27" s="4"/>
      <c r="E27" s="12"/>
      <c r="F27" s="13"/>
    </row>
    <row r="28" spans="2:6" ht="15.75" thickBot="1" x14ac:dyDescent="0.3">
      <c r="B28" s="18" t="s">
        <v>9</v>
      </c>
      <c r="C28" s="18" t="s">
        <v>10</v>
      </c>
      <c r="D28" s="18" t="s">
        <v>11</v>
      </c>
      <c r="E28" s="19" t="s">
        <v>12</v>
      </c>
      <c r="F28" s="18" t="s">
        <v>13</v>
      </c>
    </row>
    <row r="29" spans="2:6" ht="15.75" x14ac:dyDescent="0.3">
      <c r="B29" s="84"/>
      <c r="C29" s="26"/>
      <c r="D29" s="27"/>
      <c r="E29" s="28"/>
      <c r="F29" s="85"/>
    </row>
    <row r="30" spans="2:6" ht="15.75" x14ac:dyDescent="0.3">
      <c r="B30" s="20">
        <v>3200000000</v>
      </c>
      <c r="C30" s="21" t="s">
        <v>95</v>
      </c>
      <c r="D30" s="46">
        <v>1</v>
      </c>
      <c r="E30" s="47">
        <v>336868</v>
      </c>
      <c r="F30" s="22">
        <f>E30*D30</f>
        <v>336868</v>
      </c>
    </row>
    <row r="31" spans="2:6" ht="15.75" x14ac:dyDescent="0.3">
      <c r="B31" s="70"/>
      <c r="C31" s="23"/>
      <c r="D31" s="46"/>
      <c r="E31" s="24" t="s">
        <v>14</v>
      </c>
      <c r="F31" s="33">
        <f>F30</f>
        <v>336868</v>
      </c>
    </row>
    <row r="33" spans="2:6" ht="15.75" thickBot="1" x14ac:dyDescent="0.3"/>
    <row r="34" spans="2:6" ht="15.75" thickBot="1" x14ac:dyDescent="0.3">
      <c r="B34" s="37"/>
      <c r="C34" s="38" t="s">
        <v>31</v>
      </c>
      <c r="D34" s="1"/>
      <c r="E34" s="2"/>
      <c r="F34" s="3"/>
    </row>
    <row r="35" spans="2:6" ht="16.5" x14ac:dyDescent="0.3">
      <c r="B35" s="39" t="s">
        <v>0</v>
      </c>
      <c r="C35" s="40" t="s">
        <v>98</v>
      </c>
      <c r="D35" s="4"/>
      <c r="E35" s="63"/>
      <c r="F35" s="6"/>
    </row>
    <row r="36" spans="2:6" ht="29.25" customHeight="1" x14ac:dyDescent="0.3">
      <c r="B36" s="41" t="s">
        <v>1</v>
      </c>
      <c r="C36" s="147" t="s">
        <v>101</v>
      </c>
      <c r="D36" s="7"/>
      <c r="E36" s="78" t="s">
        <v>23</v>
      </c>
      <c r="F36" s="8"/>
    </row>
    <row r="37" spans="2:6" ht="15.75" x14ac:dyDescent="0.3">
      <c r="B37" s="41" t="s">
        <v>2</v>
      </c>
      <c r="C37" s="43"/>
      <c r="D37" s="9"/>
      <c r="E37" s="77" t="s">
        <v>104</v>
      </c>
      <c r="F37" s="8"/>
    </row>
    <row r="38" spans="2:6" ht="15.75" x14ac:dyDescent="0.3">
      <c r="B38" s="41" t="s">
        <v>3</v>
      </c>
      <c r="C38" s="43"/>
      <c r="D38" s="4"/>
      <c r="E38" s="11"/>
      <c r="F38" s="8"/>
    </row>
    <row r="39" spans="2:6" ht="15.75" x14ac:dyDescent="0.3">
      <c r="B39" s="41" t="s">
        <v>4</v>
      </c>
      <c r="C39" s="43" t="s">
        <v>99</v>
      </c>
      <c r="D39" s="4"/>
      <c r="E39" s="8"/>
      <c r="F39" s="8"/>
    </row>
    <row r="40" spans="2:6" ht="15.75" x14ac:dyDescent="0.3">
      <c r="B40" s="16" t="s">
        <v>5</v>
      </c>
      <c r="C40" s="17"/>
      <c r="D40" s="4"/>
      <c r="E40" s="8"/>
      <c r="F40" s="8"/>
    </row>
    <row r="41" spans="2:6" ht="15.75" x14ac:dyDescent="0.3">
      <c r="B41" s="44" t="s">
        <v>6</v>
      </c>
      <c r="C41" s="45"/>
      <c r="D41" s="4"/>
      <c r="E41" s="12"/>
      <c r="F41" s="8"/>
    </row>
    <row r="42" spans="2:6" ht="15.75" x14ac:dyDescent="0.3">
      <c r="B42" s="44" t="s">
        <v>7</v>
      </c>
      <c r="C42" s="45"/>
      <c r="D42" s="4"/>
      <c r="E42" s="12"/>
      <c r="F42" s="8"/>
    </row>
    <row r="43" spans="2:6" ht="16.5" thickBot="1" x14ac:dyDescent="0.35">
      <c r="B43" s="44" t="s">
        <v>8</v>
      </c>
      <c r="C43" s="45"/>
      <c r="D43" s="4"/>
      <c r="E43" s="12"/>
      <c r="F43" s="13"/>
    </row>
    <row r="44" spans="2:6" ht="15.75" thickBot="1" x14ac:dyDescent="0.3">
      <c r="B44" s="18" t="s">
        <v>9</v>
      </c>
      <c r="C44" s="18" t="s">
        <v>10</v>
      </c>
      <c r="D44" s="18" t="s">
        <v>11</v>
      </c>
      <c r="E44" s="19" t="s">
        <v>12</v>
      </c>
      <c r="F44" s="18" t="s">
        <v>13</v>
      </c>
    </row>
    <row r="45" spans="2:6" ht="15.75" x14ac:dyDescent="0.3">
      <c r="B45" s="84"/>
      <c r="C45" s="26"/>
      <c r="D45" s="27"/>
      <c r="E45" s="28"/>
      <c r="F45" s="85"/>
    </row>
    <row r="46" spans="2:6" ht="15.75" x14ac:dyDescent="0.3">
      <c r="B46" s="70">
        <v>36275</v>
      </c>
      <c r="C46" s="21" t="s">
        <v>100</v>
      </c>
      <c r="D46" s="46">
        <v>5</v>
      </c>
      <c r="E46" s="47">
        <v>270000</v>
      </c>
      <c r="F46" s="22">
        <f>E46*D46</f>
        <v>1350000</v>
      </c>
    </row>
    <row r="47" spans="2:6" ht="15.75" x14ac:dyDescent="0.3">
      <c r="B47" s="70"/>
      <c r="C47" s="23"/>
      <c r="D47" s="46"/>
      <c r="E47" s="24"/>
      <c r="F47" s="33">
        <f>F46</f>
        <v>1350000</v>
      </c>
    </row>
    <row r="49" spans="2:6" ht="15.75" thickBot="1" x14ac:dyDescent="0.3"/>
    <row r="50" spans="2:6" ht="15.75" thickBot="1" x14ac:dyDescent="0.3">
      <c r="B50" s="37"/>
      <c r="C50" s="38" t="s">
        <v>38</v>
      </c>
      <c r="D50" s="1"/>
      <c r="E50" s="2"/>
      <c r="F50" s="3"/>
    </row>
    <row r="51" spans="2:6" ht="16.5" x14ac:dyDescent="0.3">
      <c r="B51" s="39" t="s">
        <v>0</v>
      </c>
      <c r="C51" s="40" t="s">
        <v>78</v>
      </c>
      <c r="D51" s="4"/>
      <c r="E51" s="63"/>
      <c r="F51" s="6"/>
    </row>
    <row r="52" spans="2:6" ht="16.5" x14ac:dyDescent="0.3">
      <c r="B52" s="41" t="s">
        <v>1</v>
      </c>
      <c r="C52" s="82" t="s">
        <v>105</v>
      </c>
      <c r="D52" s="7"/>
      <c r="E52" s="78" t="s">
        <v>23</v>
      </c>
      <c r="F52" s="8"/>
    </row>
    <row r="53" spans="2:6" ht="15.75" x14ac:dyDescent="0.3">
      <c r="B53" s="41" t="s">
        <v>2</v>
      </c>
      <c r="C53" s="43"/>
      <c r="D53" s="9"/>
      <c r="E53" s="77" t="s">
        <v>108</v>
      </c>
      <c r="F53" s="8"/>
    </row>
    <row r="54" spans="2:6" ht="15.75" x14ac:dyDescent="0.3">
      <c r="B54" s="41" t="s">
        <v>3</v>
      </c>
      <c r="C54" s="43"/>
      <c r="D54" s="4"/>
      <c r="E54" s="11"/>
      <c r="F54" s="8"/>
    </row>
    <row r="55" spans="2:6" ht="15.75" x14ac:dyDescent="0.3">
      <c r="B55" s="41" t="s">
        <v>4</v>
      </c>
      <c r="C55" s="43">
        <v>1159</v>
      </c>
      <c r="D55" s="4"/>
      <c r="E55" s="8"/>
      <c r="F55" s="8"/>
    </row>
    <row r="56" spans="2:6" ht="15.75" x14ac:dyDescent="0.3">
      <c r="B56" s="16" t="s">
        <v>5</v>
      </c>
      <c r="C56" s="17"/>
      <c r="D56" s="4"/>
      <c r="E56" s="8"/>
      <c r="F56" s="8"/>
    </row>
    <row r="57" spans="2:6" ht="15.75" x14ac:dyDescent="0.3">
      <c r="B57" s="44" t="s">
        <v>6</v>
      </c>
      <c r="C57" s="45"/>
      <c r="D57" s="4"/>
      <c r="E57" s="12"/>
      <c r="F57" s="8"/>
    </row>
    <row r="58" spans="2:6" ht="15.75" x14ac:dyDescent="0.3">
      <c r="B58" s="44" t="s">
        <v>7</v>
      </c>
      <c r="C58" s="45"/>
      <c r="D58" s="4"/>
      <c r="E58" s="12"/>
      <c r="F58" s="8"/>
    </row>
    <row r="59" spans="2:6" ht="16.5" thickBot="1" x14ac:dyDescent="0.35">
      <c r="B59" s="44" t="s">
        <v>8</v>
      </c>
      <c r="C59" s="45"/>
      <c r="D59" s="4"/>
      <c r="E59" s="12"/>
      <c r="F59" s="13"/>
    </row>
    <row r="60" spans="2:6" ht="15.75" thickBot="1" x14ac:dyDescent="0.3">
      <c r="B60" s="18" t="s">
        <v>9</v>
      </c>
      <c r="C60" s="18" t="s">
        <v>10</v>
      </c>
      <c r="D60" s="18" t="s">
        <v>11</v>
      </c>
      <c r="E60" s="19" t="s">
        <v>12</v>
      </c>
      <c r="F60" s="18" t="s">
        <v>13</v>
      </c>
    </row>
    <row r="61" spans="2:6" ht="15.75" x14ac:dyDescent="0.3">
      <c r="B61" s="84"/>
      <c r="C61" s="26"/>
      <c r="D61" s="27"/>
      <c r="E61" s="28"/>
      <c r="F61" s="85"/>
    </row>
    <row r="62" spans="2:6" ht="15.75" x14ac:dyDescent="0.3">
      <c r="B62" s="20">
        <v>3200000000</v>
      </c>
      <c r="C62" s="21" t="s">
        <v>95</v>
      </c>
      <c r="D62" s="46">
        <v>1</v>
      </c>
      <c r="E62" s="47">
        <v>121490</v>
      </c>
      <c r="F62" s="22">
        <f>E62*D62</f>
        <v>121490</v>
      </c>
    </row>
    <row r="63" spans="2:6" ht="15.75" x14ac:dyDescent="0.3">
      <c r="B63" s="70"/>
      <c r="C63" s="23"/>
      <c r="D63" s="46"/>
      <c r="E63" s="24"/>
      <c r="F63" s="33">
        <f>F62</f>
        <v>121490</v>
      </c>
    </row>
    <row r="65" spans="2:6" ht="15.75" thickBot="1" x14ac:dyDescent="0.3"/>
    <row r="66" spans="2:6" ht="15.75" thickBot="1" x14ac:dyDescent="0.3">
      <c r="B66" s="37"/>
      <c r="C66" s="38" t="s">
        <v>42</v>
      </c>
      <c r="D66" s="1"/>
      <c r="E66" s="2"/>
      <c r="F66" s="3"/>
    </row>
    <row r="67" spans="2:6" ht="16.5" x14ac:dyDescent="0.3">
      <c r="B67" s="39" t="s">
        <v>0</v>
      </c>
      <c r="C67" s="40" t="s">
        <v>106</v>
      </c>
      <c r="D67" s="4"/>
      <c r="E67" s="63"/>
      <c r="F67" s="6"/>
    </row>
    <row r="68" spans="2:6" ht="16.5" x14ac:dyDescent="0.3">
      <c r="B68" s="41" t="s">
        <v>1</v>
      </c>
      <c r="C68" s="82" t="s">
        <v>107</v>
      </c>
      <c r="D68" s="7"/>
      <c r="E68" s="78" t="s">
        <v>23</v>
      </c>
      <c r="F68" s="8"/>
    </row>
    <row r="69" spans="2:6" ht="15.75" x14ac:dyDescent="0.3">
      <c r="B69" s="41" t="s">
        <v>2</v>
      </c>
      <c r="C69" s="43"/>
      <c r="D69" s="9"/>
      <c r="E69" s="77" t="s">
        <v>112</v>
      </c>
      <c r="F69" s="8"/>
    </row>
    <row r="70" spans="2:6" ht="15.75" x14ac:dyDescent="0.3">
      <c r="B70" s="41" t="s">
        <v>3</v>
      </c>
      <c r="C70" s="43"/>
      <c r="D70" s="4"/>
      <c r="E70" s="11"/>
      <c r="F70" s="8"/>
    </row>
    <row r="71" spans="2:6" ht="15.75" x14ac:dyDescent="0.3">
      <c r="B71" s="41" t="s">
        <v>4</v>
      </c>
      <c r="C71" s="43">
        <v>258010</v>
      </c>
      <c r="D71" s="4"/>
      <c r="E71" s="8"/>
      <c r="F71" s="8"/>
    </row>
    <row r="72" spans="2:6" ht="15.75" x14ac:dyDescent="0.3">
      <c r="B72" s="16" t="s">
        <v>5</v>
      </c>
      <c r="C72" s="17"/>
      <c r="D72" s="4"/>
      <c r="E72" s="8"/>
      <c r="F72" s="8"/>
    </row>
    <row r="73" spans="2:6" ht="15.75" x14ac:dyDescent="0.3">
      <c r="B73" s="44" t="s">
        <v>6</v>
      </c>
      <c r="C73" s="45"/>
      <c r="D73" s="4"/>
      <c r="E73" s="12"/>
      <c r="F73" s="8"/>
    </row>
    <row r="74" spans="2:6" ht="15.75" x14ac:dyDescent="0.3">
      <c r="B74" s="44" t="s">
        <v>7</v>
      </c>
      <c r="C74" s="45"/>
      <c r="D74" s="4"/>
      <c r="E74" s="12"/>
      <c r="F74" s="8"/>
    </row>
    <row r="75" spans="2:6" ht="16.5" thickBot="1" x14ac:dyDescent="0.35">
      <c r="B75" s="44" t="s">
        <v>8</v>
      </c>
      <c r="C75" s="45"/>
      <c r="D75" s="4"/>
      <c r="E75" s="12"/>
      <c r="F75" s="13"/>
    </row>
    <row r="76" spans="2:6" ht="15.75" thickBot="1" x14ac:dyDescent="0.3">
      <c r="B76" s="18" t="s">
        <v>9</v>
      </c>
      <c r="C76" s="18" t="s">
        <v>10</v>
      </c>
      <c r="D76" s="18" t="s">
        <v>11</v>
      </c>
      <c r="E76" s="19" t="s">
        <v>12</v>
      </c>
      <c r="F76" s="18" t="s">
        <v>13</v>
      </c>
    </row>
    <row r="77" spans="2:6" ht="15.75" x14ac:dyDescent="0.3">
      <c r="B77" s="84"/>
      <c r="C77" s="26"/>
      <c r="D77" s="27"/>
      <c r="E77" s="28"/>
      <c r="F77" s="85"/>
    </row>
    <row r="78" spans="2:6" ht="15.75" x14ac:dyDescent="0.3">
      <c r="B78" s="20" t="s">
        <v>111</v>
      </c>
      <c r="C78" s="21" t="s">
        <v>110</v>
      </c>
      <c r="D78" s="46">
        <v>1</v>
      </c>
      <c r="E78" s="47">
        <v>14233942</v>
      </c>
      <c r="F78" s="22">
        <f>E78*D78</f>
        <v>14233942</v>
      </c>
    </row>
    <row r="79" spans="2:6" ht="15.75" x14ac:dyDescent="0.3">
      <c r="B79" s="70"/>
      <c r="C79" s="23"/>
      <c r="D79" s="46"/>
      <c r="E79" s="24"/>
      <c r="F79" s="33">
        <f>F78</f>
        <v>14233942</v>
      </c>
    </row>
    <row r="82" spans="5:6" x14ac:dyDescent="0.25">
      <c r="E82" s="81" t="s">
        <v>97</v>
      </c>
      <c r="F82" s="62">
        <f>F79+F63+F47+F31+F15</f>
        <v>17542300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74"/>
  <sheetViews>
    <sheetView tabSelected="1" workbookViewId="0">
      <selection activeCell="C76" sqref="C76"/>
    </sheetView>
  </sheetViews>
  <sheetFormatPr baseColWidth="10" defaultRowHeight="15" x14ac:dyDescent="0.25"/>
  <cols>
    <col min="2" max="2" width="33.140625" customWidth="1"/>
    <col min="3" max="3" width="36" customWidth="1"/>
    <col min="4" max="4" width="13.7109375" customWidth="1"/>
    <col min="5" max="5" width="14.140625" customWidth="1"/>
    <col min="6" max="6" width="15.28515625" customWidth="1"/>
  </cols>
  <sheetData>
    <row r="4" spans="2:6" ht="15.75" thickBot="1" x14ac:dyDescent="0.3"/>
    <row r="5" spans="2:6" ht="15.75" thickBot="1" x14ac:dyDescent="0.3">
      <c r="B5" s="121"/>
      <c r="C5" s="122" t="s">
        <v>45</v>
      </c>
      <c r="D5" s="96"/>
      <c r="E5" s="2"/>
      <c r="F5" s="97"/>
    </row>
    <row r="6" spans="2:6" x14ac:dyDescent="0.25">
      <c r="B6" s="123" t="s">
        <v>0</v>
      </c>
      <c r="C6" s="124" t="s">
        <v>125</v>
      </c>
      <c r="D6" s="96"/>
      <c r="E6" s="96"/>
      <c r="F6" s="97"/>
    </row>
    <row r="7" spans="2:6" ht="15.75" x14ac:dyDescent="0.25">
      <c r="B7" s="125" t="s">
        <v>1</v>
      </c>
      <c r="C7" s="126" t="s">
        <v>128</v>
      </c>
      <c r="D7" s="96"/>
      <c r="E7" s="78" t="s">
        <v>131</v>
      </c>
      <c r="F7" s="2"/>
    </row>
    <row r="8" spans="2:6" x14ac:dyDescent="0.25">
      <c r="B8" s="125" t="s">
        <v>2</v>
      </c>
      <c r="C8" s="127">
        <v>127775</v>
      </c>
      <c r="D8" s="96"/>
      <c r="E8" s="141" t="s">
        <v>129</v>
      </c>
      <c r="F8" s="2"/>
    </row>
    <row r="9" spans="2:6" x14ac:dyDescent="0.25">
      <c r="B9" s="125" t="s">
        <v>3</v>
      </c>
      <c r="C9" s="127"/>
      <c r="D9" s="96"/>
      <c r="E9" s="2"/>
      <c r="F9" s="2"/>
    </row>
    <row r="10" spans="2:6" x14ac:dyDescent="0.25">
      <c r="B10" s="125" t="s">
        <v>4</v>
      </c>
      <c r="C10" s="127">
        <v>3802</v>
      </c>
      <c r="D10" s="96"/>
      <c r="E10" s="2"/>
      <c r="F10" s="2"/>
    </row>
    <row r="11" spans="2:6" x14ac:dyDescent="0.25">
      <c r="B11" s="128" t="s">
        <v>5</v>
      </c>
      <c r="C11" s="129">
        <v>1</v>
      </c>
      <c r="D11" s="96"/>
      <c r="E11" s="2"/>
      <c r="F11" s="2"/>
    </row>
    <row r="12" spans="2:6" x14ac:dyDescent="0.25">
      <c r="B12" s="125" t="s">
        <v>6</v>
      </c>
      <c r="C12" s="127"/>
      <c r="D12" s="96"/>
      <c r="E12" s="98"/>
      <c r="F12" s="2"/>
    </row>
    <row r="13" spans="2:6" x14ac:dyDescent="0.25">
      <c r="B13" s="125" t="s">
        <v>7</v>
      </c>
      <c r="C13" s="127"/>
      <c r="D13" s="96"/>
      <c r="E13" s="98"/>
      <c r="F13" s="2"/>
    </row>
    <row r="14" spans="2:6" ht="15.75" thickBot="1" x14ac:dyDescent="0.3">
      <c r="B14" s="135" t="s">
        <v>8</v>
      </c>
      <c r="C14" s="136"/>
      <c r="D14" s="96"/>
      <c r="E14" s="98"/>
      <c r="F14" s="108"/>
    </row>
    <row r="15" spans="2:6" ht="15.75" thickBot="1" x14ac:dyDescent="0.3">
      <c r="B15" s="119" t="s">
        <v>9</v>
      </c>
      <c r="C15" s="119" t="s">
        <v>10</v>
      </c>
      <c r="D15" s="118" t="s">
        <v>11</v>
      </c>
      <c r="E15" s="132" t="s">
        <v>12</v>
      </c>
      <c r="F15" s="99" t="s">
        <v>13</v>
      </c>
    </row>
    <row r="16" spans="2:6" x14ac:dyDescent="0.25">
      <c r="B16" s="115"/>
      <c r="C16" s="116"/>
      <c r="D16" s="117"/>
      <c r="E16" s="137"/>
      <c r="F16" s="138"/>
    </row>
    <row r="17" spans="2:6" x14ac:dyDescent="0.25">
      <c r="B17" s="120" t="s">
        <v>126</v>
      </c>
      <c r="C17" s="112" t="s">
        <v>127</v>
      </c>
      <c r="D17" s="109">
        <v>1</v>
      </c>
      <c r="E17" s="47">
        <v>4350000</v>
      </c>
      <c r="F17" s="47">
        <f>E17*D17</f>
        <v>4350000</v>
      </c>
    </row>
    <row r="18" spans="2:6" x14ac:dyDescent="0.25">
      <c r="B18" s="111"/>
      <c r="C18" s="109"/>
      <c r="D18" s="109"/>
      <c r="E18" s="110"/>
      <c r="F18" s="47"/>
    </row>
    <row r="19" spans="2:6" x14ac:dyDescent="0.25">
      <c r="B19" s="120"/>
      <c r="C19" s="113"/>
      <c r="D19" s="109"/>
      <c r="E19" s="114" t="s">
        <v>119</v>
      </c>
      <c r="F19" s="134">
        <f>SUM(F17:F18)</f>
        <v>4350000</v>
      </c>
    </row>
    <row r="21" spans="2:6" ht="15.75" thickBot="1" x14ac:dyDescent="0.3"/>
    <row r="22" spans="2:6" ht="15.75" thickBot="1" x14ac:dyDescent="0.3">
      <c r="B22" s="121"/>
      <c r="C22" s="122" t="s">
        <v>71</v>
      </c>
      <c r="D22" s="96"/>
      <c r="E22" s="2"/>
      <c r="F22" s="97"/>
    </row>
    <row r="23" spans="2:6" x14ac:dyDescent="0.25">
      <c r="B23" s="123" t="s">
        <v>0</v>
      </c>
      <c r="C23" s="124" t="s">
        <v>84</v>
      </c>
      <c r="D23" s="96"/>
      <c r="E23" s="96"/>
      <c r="F23" s="97"/>
    </row>
    <row r="24" spans="2:6" ht="15.75" x14ac:dyDescent="0.25">
      <c r="B24" s="125" t="s">
        <v>1</v>
      </c>
      <c r="C24" s="126" t="s">
        <v>116</v>
      </c>
      <c r="D24" s="96"/>
      <c r="E24" s="78" t="s">
        <v>23</v>
      </c>
      <c r="F24" s="2"/>
    </row>
    <row r="25" spans="2:6" x14ac:dyDescent="0.25">
      <c r="B25" s="125" t="s">
        <v>2</v>
      </c>
      <c r="C25" s="127"/>
      <c r="D25" s="96"/>
      <c r="E25" s="142" t="s">
        <v>132</v>
      </c>
      <c r="F25" s="2"/>
    </row>
    <row r="26" spans="2:6" x14ac:dyDescent="0.25">
      <c r="B26" s="125" t="s">
        <v>3</v>
      </c>
      <c r="C26" s="127"/>
      <c r="D26" s="96"/>
      <c r="E26" s="2"/>
      <c r="F26" s="2"/>
    </row>
    <row r="27" spans="2:6" x14ac:dyDescent="0.25">
      <c r="B27" s="125" t="s">
        <v>4</v>
      </c>
      <c r="C27" s="127" t="s">
        <v>117</v>
      </c>
      <c r="D27" s="96"/>
      <c r="E27" s="2"/>
      <c r="F27" s="2"/>
    </row>
    <row r="28" spans="2:6" x14ac:dyDescent="0.25">
      <c r="B28" s="128" t="s">
        <v>5</v>
      </c>
      <c r="C28" s="129">
        <v>1</v>
      </c>
      <c r="D28" s="96"/>
      <c r="E28" s="2"/>
      <c r="F28" s="2"/>
    </row>
    <row r="29" spans="2:6" x14ac:dyDescent="0.25">
      <c r="B29" s="125" t="s">
        <v>6</v>
      </c>
      <c r="C29" s="127"/>
      <c r="D29" s="96"/>
      <c r="E29" s="98"/>
      <c r="F29" s="2"/>
    </row>
    <row r="30" spans="2:6" x14ac:dyDescent="0.25">
      <c r="B30" s="125" t="s">
        <v>7</v>
      </c>
      <c r="C30" s="127"/>
      <c r="D30" s="96"/>
      <c r="E30" s="98"/>
      <c r="F30" s="2"/>
    </row>
    <row r="31" spans="2:6" ht="15.75" thickBot="1" x14ac:dyDescent="0.3">
      <c r="B31" s="135" t="s">
        <v>8</v>
      </c>
      <c r="C31" s="136"/>
      <c r="D31" s="96"/>
      <c r="E31" s="98"/>
      <c r="F31" s="108"/>
    </row>
    <row r="32" spans="2:6" ht="15.75" thickBot="1" x14ac:dyDescent="0.3">
      <c r="B32" s="119" t="s">
        <v>9</v>
      </c>
      <c r="C32" s="119" t="s">
        <v>10</v>
      </c>
      <c r="D32" s="118" t="s">
        <v>11</v>
      </c>
      <c r="E32" s="132" t="s">
        <v>12</v>
      </c>
      <c r="F32" s="99" t="s">
        <v>13</v>
      </c>
    </row>
    <row r="33" spans="2:6" x14ac:dyDescent="0.25">
      <c r="B33" s="115"/>
      <c r="C33" s="116"/>
      <c r="D33" s="117"/>
      <c r="E33" s="137"/>
      <c r="F33" s="138"/>
    </row>
    <row r="34" spans="2:6" x14ac:dyDescent="0.25">
      <c r="B34" s="120">
        <v>3200000000</v>
      </c>
      <c r="C34" s="112" t="s">
        <v>118</v>
      </c>
      <c r="D34" s="109">
        <v>1</v>
      </c>
      <c r="E34" s="47">
        <v>97233</v>
      </c>
      <c r="F34" s="47">
        <f>E34*D34</f>
        <v>97233</v>
      </c>
    </row>
    <row r="35" spans="2:6" ht="15.75" thickBot="1" x14ac:dyDescent="0.3">
      <c r="B35" s="111"/>
      <c r="C35" s="140" t="s">
        <v>130</v>
      </c>
      <c r="D35" s="109"/>
      <c r="E35" s="110"/>
      <c r="F35" s="47"/>
    </row>
    <row r="36" spans="2:6" x14ac:dyDescent="0.25">
      <c r="B36" s="120"/>
      <c r="C36" s="113"/>
      <c r="D36" s="109"/>
      <c r="E36" s="114" t="s">
        <v>119</v>
      </c>
      <c r="F36" s="134">
        <f>SUM(F34:F35)</f>
        <v>97233</v>
      </c>
    </row>
    <row r="37" spans="2:6" x14ac:dyDescent="0.25">
      <c r="B37" s="100"/>
      <c r="C37" s="101"/>
      <c r="D37" s="102"/>
      <c r="E37" s="103"/>
      <c r="F37" s="104"/>
    </row>
    <row r="38" spans="2:6" x14ac:dyDescent="0.25">
      <c r="B38" s="100"/>
      <c r="C38" s="101"/>
      <c r="D38" s="102"/>
      <c r="E38" s="103"/>
      <c r="F38" s="104"/>
    </row>
    <row r="39" spans="2:6" x14ac:dyDescent="0.25">
      <c r="B39" s="105"/>
      <c r="C39" s="105"/>
      <c r="D39" s="105"/>
      <c r="E39" s="105"/>
      <c r="F39" s="105"/>
    </row>
    <row r="40" spans="2:6" ht="15.75" thickBot="1" x14ac:dyDescent="0.3">
      <c r="B40" s="105"/>
      <c r="C40" s="105"/>
      <c r="D40" s="105"/>
      <c r="E40" s="105"/>
      <c r="F40" s="105"/>
    </row>
    <row r="41" spans="2:6" ht="15.75" thickBot="1" x14ac:dyDescent="0.3">
      <c r="B41" s="121"/>
      <c r="C41" s="122" t="s">
        <v>115</v>
      </c>
      <c r="D41" s="96"/>
      <c r="E41" s="2"/>
      <c r="F41" s="97"/>
    </row>
    <row r="42" spans="2:6" x14ac:dyDescent="0.25">
      <c r="B42" s="123" t="s">
        <v>0</v>
      </c>
      <c r="C42" s="124" t="s">
        <v>78</v>
      </c>
      <c r="D42" s="96"/>
      <c r="E42" s="96"/>
      <c r="F42" s="97"/>
    </row>
    <row r="43" spans="2:6" x14ac:dyDescent="0.25">
      <c r="B43" s="125" t="s">
        <v>1</v>
      </c>
      <c r="C43" s="126" t="s">
        <v>120</v>
      </c>
      <c r="D43" s="96"/>
      <c r="E43" s="48"/>
      <c r="F43" s="2"/>
    </row>
    <row r="44" spans="2:6" ht="15.75" x14ac:dyDescent="0.25">
      <c r="B44" s="125" t="s">
        <v>2</v>
      </c>
      <c r="C44" s="127"/>
      <c r="D44" s="96"/>
      <c r="E44" s="143" t="s">
        <v>23</v>
      </c>
      <c r="F44" s="2"/>
    </row>
    <row r="45" spans="2:6" x14ac:dyDescent="0.25">
      <c r="B45" s="125" t="s">
        <v>3</v>
      </c>
      <c r="C45" s="127"/>
      <c r="D45" s="96"/>
      <c r="E45" s="142" t="s">
        <v>133</v>
      </c>
      <c r="F45" s="2"/>
    </row>
    <row r="46" spans="2:6" x14ac:dyDescent="0.25">
      <c r="B46" s="125" t="s">
        <v>4</v>
      </c>
      <c r="C46" s="127" t="s">
        <v>117</v>
      </c>
      <c r="D46" s="96"/>
      <c r="E46" s="2"/>
      <c r="F46" s="2"/>
    </row>
    <row r="47" spans="2:6" x14ac:dyDescent="0.25">
      <c r="B47" s="128" t="s">
        <v>5</v>
      </c>
      <c r="C47" s="129">
        <v>1</v>
      </c>
      <c r="D47" s="96"/>
      <c r="E47" s="2"/>
      <c r="F47" s="2"/>
    </row>
    <row r="48" spans="2:6" x14ac:dyDescent="0.25">
      <c r="B48" s="125" t="s">
        <v>6</v>
      </c>
      <c r="C48" s="127"/>
      <c r="D48" s="96"/>
      <c r="E48" s="98"/>
      <c r="F48" s="2"/>
    </row>
    <row r="49" spans="2:6" x14ac:dyDescent="0.25">
      <c r="B49" s="125" t="s">
        <v>7</v>
      </c>
      <c r="C49" s="127"/>
      <c r="D49" s="96"/>
      <c r="E49" s="98"/>
      <c r="F49" s="2"/>
    </row>
    <row r="50" spans="2:6" ht="15.75" thickBot="1" x14ac:dyDescent="0.3">
      <c r="B50" s="130" t="s">
        <v>8</v>
      </c>
      <c r="C50" s="131"/>
      <c r="D50" s="106"/>
      <c r="E50" s="107"/>
      <c r="F50" s="133"/>
    </row>
    <row r="51" spans="2:6" ht="15.75" thickBot="1" x14ac:dyDescent="0.3">
      <c r="B51" s="119" t="s">
        <v>9</v>
      </c>
      <c r="C51" s="119" t="s">
        <v>10</v>
      </c>
      <c r="D51" s="119" t="s">
        <v>11</v>
      </c>
      <c r="E51" s="132" t="s">
        <v>12</v>
      </c>
      <c r="F51" s="119" t="s">
        <v>13</v>
      </c>
    </row>
    <row r="52" spans="2:6" x14ac:dyDescent="0.25">
      <c r="B52" s="115">
        <v>3200000000</v>
      </c>
      <c r="C52" s="116" t="s">
        <v>121</v>
      </c>
      <c r="D52" s="117">
        <v>1</v>
      </c>
      <c r="E52" s="53">
        <v>160000</v>
      </c>
      <c r="F52" s="53">
        <v>160000</v>
      </c>
    </row>
    <row r="53" spans="2:6" x14ac:dyDescent="0.25">
      <c r="B53" s="120"/>
      <c r="C53" s="113"/>
      <c r="D53" s="109"/>
      <c r="E53" s="114" t="s">
        <v>119</v>
      </c>
      <c r="F53" s="47">
        <v>160000</v>
      </c>
    </row>
    <row r="54" spans="2:6" x14ac:dyDescent="0.25">
      <c r="B54" s="105"/>
      <c r="C54" s="105"/>
      <c r="D54" s="105"/>
      <c r="E54" s="105"/>
      <c r="F54" s="105"/>
    </row>
    <row r="55" spans="2:6" ht="15.75" thickBot="1" x14ac:dyDescent="0.3">
      <c r="B55" s="105"/>
      <c r="C55" s="105"/>
      <c r="D55" s="105"/>
      <c r="E55" s="105"/>
      <c r="F55" s="105"/>
    </row>
    <row r="56" spans="2:6" ht="15.75" thickBot="1" x14ac:dyDescent="0.3">
      <c r="B56" s="121"/>
      <c r="C56" s="122" t="s">
        <v>124</v>
      </c>
      <c r="D56" s="96"/>
      <c r="E56" s="2"/>
      <c r="F56" s="97"/>
    </row>
    <row r="57" spans="2:6" x14ac:dyDescent="0.25">
      <c r="B57" s="123" t="s">
        <v>0</v>
      </c>
      <c r="C57" s="124" t="s">
        <v>122</v>
      </c>
      <c r="D57" s="96"/>
      <c r="E57" s="96"/>
      <c r="F57" s="97"/>
    </row>
    <row r="58" spans="2:6" ht="15.75" x14ac:dyDescent="0.25">
      <c r="B58" s="125" t="s">
        <v>1</v>
      </c>
      <c r="C58" s="126" t="s">
        <v>123</v>
      </c>
      <c r="D58" s="96"/>
      <c r="E58" s="78" t="s">
        <v>23</v>
      </c>
      <c r="F58" s="2"/>
    </row>
    <row r="59" spans="2:6" x14ac:dyDescent="0.25">
      <c r="B59" s="125" t="s">
        <v>2</v>
      </c>
      <c r="C59" s="127"/>
      <c r="D59" s="96"/>
      <c r="E59" s="142" t="s">
        <v>134</v>
      </c>
      <c r="F59" s="2"/>
    </row>
    <row r="60" spans="2:6" x14ac:dyDescent="0.25">
      <c r="B60" s="125" t="s">
        <v>3</v>
      </c>
      <c r="C60" s="127"/>
      <c r="D60" s="96"/>
      <c r="E60" s="2"/>
      <c r="F60" s="2"/>
    </row>
    <row r="61" spans="2:6" x14ac:dyDescent="0.25">
      <c r="B61" s="125" t="s">
        <v>4</v>
      </c>
      <c r="C61" s="127" t="s">
        <v>117</v>
      </c>
      <c r="D61" s="96"/>
      <c r="E61" s="2"/>
      <c r="F61" s="2"/>
    </row>
    <row r="62" spans="2:6" x14ac:dyDescent="0.25">
      <c r="B62" s="128" t="s">
        <v>5</v>
      </c>
      <c r="C62" s="129">
        <v>1</v>
      </c>
      <c r="D62" s="96"/>
      <c r="E62" s="2"/>
      <c r="F62" s="2"/>
    </row>
    <row r="63" spans="2:6" x14ac:dyDescent="0.25">
      <c r="B63" s="125" t="s">
        <v>6</v>
      </c>
      <c r="C63" s="127"/>
      <c r="D63" s="96"/>
      <c r="E63" s="98"/>
      <c r="F63" s="2"/>
    </row>
    <row r="64" spans="2:6" x14ac:dyDescent="0.25">
      <c r="B64" s="125" t="s">
        <v>7</v>
      </c>
      <c r="C64" s="127"/>
      <c r="D64" s="96"/>
      <c r="E64" s="98"/>
      <c r="F64" s="2"/>
    </row>
    <row r="65" spans="2:6" ht="15.75" thickBot="1" x14ac:dyDescent="0.3">
      <c r="B65" s="130" t="s">
        <v>8</v>
      </c>
      <c r="C65" s="131"/>
      <c r="D65" s="96"/>
      <c r="E65" s="98"/>
      <c r="F65" s="108"/>
    </row>
    <row r="66" spans="2:6" ht="15.75" thickBot="1" x14ac:dyDescent="0.3">
      <c r="B66" s="119" t="s">
        <v>9</v>
      </c>
      <c r="C66" s="119" t="s">
        <v>10</v>
      </c>
      <c r="D66" s="119" t="s">
        <v>11</v>
      </c>
      <c r="E66" s="132" t="s">
        <v>12</v>
      </c>
      <c r="F66" s="119" t="s">
        <v>13</v>
      </c>
    </row>
    <row r="67" spans="2:6" x14ac:dyDescent="0.25">
      <c r="B67" s="115">
        <v>3200000000</v>
      </c>
      <c r="C67" s="116" t="s">
        <v>121</v>
      </c>
      <c r="D67" s="117">
        <v>1</v>
      </c>
      <c r="E67" s="53">
        <v>318917</v>
      </c>
      <c r="F67" s="53">
        <v>318917</v>
      </c>
    </row>
    <row r="68" spans="2:6" x14ac:dyDescent="0.25">
      <c r="B68" s="111"/>
      <c r="C68" s="113"/>
      <c r="D68" s="109"/>
      <c r="E68" s="114" t="s">
        <v>119</v>
      </c>
      <c r="F68" s="47">
        <v>318917</v>
      </c>
    </row>
    <row r="71" spans="2:6" x14ac:dyDescent="0.25">
      <c r="E71" s="81" t="s">
        <v>97</v>
      </c>
      <c r="F71" s="139">
        <f>F68+F53+F36+F19</f>
        <v>4926150</v>
      </c>
    </row>
    <row r="73" spans="2:6" x14ac:dyDescent="0.25">
      <c r="E73" s="146" t="s">
        <v>135</v>
      </c>
    </row>
    <row r="74" spans="2:6" x14ac:dyDescent="0.25">
      <c r="B74" s="144"/>
      <c r="C74" s="145"/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746.410</vt:lpstr>
      <vt:lpstr>17.962.700</vt:lpstr>
      <vt:lpstr>3.268.930</vt:lpstr>
      <vt:lpstr>17.542.300</vt:lpstr>
      <vt:lpstr>4.926.150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2015-03-10T15:23:45Z</dcterms:modified>
</cp:coreProperties>
</file>