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firstSheet="2" activeTab="7"/>
  </bookViews>
  <sheets>
    <sheet name="746.410" sheetId="4" state="hidden" r:id="rId1"/>
    <sheet name="17.962.700" sheetId="5" state="hidden" r:id="rId2"/>
    <sheet name=" 2.127.490" sheetId="7" r:id="rId3"/>
    <sheet name="699.440" sheetId="8" r:id="rId4"/>
    <sheet name="10.500.249" sheetId="9" r:id="rId5"/>
    <sheet name="4.503.653" sheetId="10" r:id="rId6"/>
    <sheet name="1.735.791" sheetId="13" r:id="rId7"/>
    <sheet name="3.824.770" sheetId="14" r:id="rId8"/>
  </sheets>
  <calcPr calcId="144525"/>
</workbook>
</file>

<file path=xl/calcChain.xml><?xml version="1.0" encoding="utf-8"?>
<calcChain xmlns="http://schemas.openxmlformats.org/spreadsheetml/2006/main">
  <c r="F165" i="13" l="1"/>
  <c r="F142" i="13"/>
  <c r="F161" i="13"/>
  <c r="F160" i="13"/>
  <c r="F159" i="13"/>
  <c r="F163" i="13"/>
  <c r="F99" i="10"/>
  <c r="F94" i="9"/>
  <c r="F84" i="7"/>
  <c r="F81" i="14"/>
  <c r="F79" i="14"/>
  <c r="F62" i="14"/>
  <c r="F64" i="14"/>
  <c r="F83" i="14"/>
  <c r="F15" i="14"/>
  <c r="F17" i="14"/>
  <c r="F144" i="13"/>
  <c r="F126" i="13"/>
  <c r="F127" i="13"/>
  <c r="F110" i="13"/>
  <c r="F111" i="13"/>
  <c r="F94" i="13"/>
  <c r="F95" i="13"/>
  <c r="F78" i="13"/>
  <c r="F79" i="13"/>
  <c r="F96" i="10"/>
  <c r="F97" i="10"/>
  <c r="F80" i="10"/>
  <c r="F79" i="10"/>
  <c r="F81" i="10"/>
  <c r="F64" i="10"/>
  <c r="F65" i="10"/>
  <c r="F48" i="10"/>
  <c r="F49" i="10"/>
  <c r="F32" i="10"/>
  <c r="F33" i="10"/>
  <c r="F90" i="9"/>
  <c r="F92" i="9"/>
  <c r="F73" i="9"/>
  <c r="F72" i="9"/>
  <c r="F75" i="9"/>
  <c r="F56" i="9"/>
  <c r="F58" i="9"/>
  <c r="F65" i="8"/>
  <c r="F67" i="8"/>
  <c r="F62" i="13"/>
  <c r="F63" i="13"/>
  <c r="F46" i="13"/>
  <c r="F47" i="13"/>
  <c r="F30" i="13"/>
  <c r="F14" i="13"/>
  <c r="F15" i="13"/>
  <c r="F31" i="13"/>
  <c r="F15" i="10"/>
  <c r="F17" i="10"/>
  <c r="F38" i="9"/>
  <c r="F36" i="9"/>
  <c r="F39" i="9"/>
  <c r="F35" i="9"/>
  <c r="F34" i="9"/>
  <c r="F33" i="9"/>
  <c r="F41" i="9"/>
  <c r="F49" i="8"/>
  <c r="F48" i="8"/>
  <c r="F63" i="7"/>
  <c r="F65" i="7"/>
  <c r="F64" i="7"/>
  <c r="F15" i="7"/>
  <c r="F16" i="7"/>
  <c r="F17" i="9"/>
  <c r="F32" i="8"/>
  <c r="F33" i="8"/>
  <c r="F16" i="8"/>
  <c r="F17" i="8"/>
  <c r="F80" i="7"/>
  <c r="F82" i="7"/>
  <c r="F47" i="7"/>
  <c r="F48" i="7"/>
  <c r="F31" i="7"/>
  <c r="F32" i="7"/>
  <c r="F52" i="5"/>
  <c r="F51" i="5"/>
  <c r="F50" i="5"/>
  <c r="F49" i="5"/>
  <c r="F48" i="5"/>
  <c r="F54" i="5"/>
  <c r="F87" i="5"/>
  <c r="F75" i="5"/>
  <c r="F74" i="5"/>
  <c r="F72" i="5"/>
  <c r="F71" i="5"/>
  <c r="F79" i="5"/>
  <c r="F78" i="5"/>
  <c r="F85" i="5"/>
  <c r="F84" i="5"/>
  <c r="F83" i="5"/>
  <c r="F82" i="5"/>
  <c r="F81" i="5"/>
  <c r="F80" i="5"/>
  <c r="F77" i="5"/>
  <c r="F76" i="5"/>
  <c r="F73" i="5"/>
  <c r="F70" i="5"/>
  <c r="F69" i="5"/>
  <c r="F90" i="5"/>
  <c r="F33" i="5"/>
  <c r="F16" i="5"/>
  <c r="F15" i="5"/>
  <c r="F17" i="5"/>
  <c r="F17" i="4"/>
  <c r="F16" i="4"/>
  <c r="F32" i="4"/>
  <c r="F33" i="4"/>
  <c r="F48" i="4"/>
  <c r="F49" i="4"/>
  <c r="F53" i="4"/>
  <c r="F50" i="8"/>
  <c r="F69" i="8"/>
</calcChain>
</file>

<file path=xl/sharedStrings.xml><?xml version="1.0" encoding="utf-8"?>
<sst xmlns="http://schemas.openxmlformats.org/spreadsheetml/2006/main" count="933" uniqueCount="243">
  <si>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</si>
  <si>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</si>
  <si>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</si>
  <si>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</si>
  <si>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</si>
  <si>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</si>
  <si>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</si>
  <si>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</si>
  <si>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</si>
  <si>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</si>
  <si>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</si>
  <si>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</si>
  <si>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</si>
  <si>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</si>
  <si>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</si>
  <si>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</si>
  <si>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TOTAL:</t>
  </si>
  <si>
    <t>96.898.980-4</t>
  </si>
  <si>
    <t>Clínica Vespucio</t>
  </si>
  <si>
    <t>Facturación 2</t>
  </si>
  <si>
    <t>Presupuesto Técnico Nº7064</t>
  </si>
  <si>
    <t xml:space="preserve">Mantencion Completa </t>
  </si>
  <si>
    <t xml:space="preserve"> </t>
  </si>
  <si>
    <t>DESPACHADO</t>
  </si>
  <si>
    <t xml:space="preserve">Hospital Parroquial San Bernardo </t>
  </si>
  <si>
    <t>Facturación 6</t>
  </si>
  <si>
    <t>Facturación 7</t>
  </si>
  <si>
    <t>82.031.800-5</t>
  </si>
  <si>
    <t>Mant. Correctiva cama hillrom central</t>
  </si>
  <si>
    <t xml:space="preserve">Clinica Vespucio </t>
  </si>
  <si>
    <t>.</t>
  </si>
  <si>
    <t>Facturación 8</t>
  </si>
  <si>
    <t>78.040.520-1</t>
  </si>
  <si>
    <t>Clinica Avansalud</t>
  </si>
  <si>
    <t>Programacion Llamado Enfermera</t>
  </si>
  <si>
    <t>Reparacion Cama hill rom serie 1104-34A07-A</t>
  </si>
  <si>
    <t>Kit de baterias para equipo GL 5</t>
  </si>
  <si>
    <t>Mantencion Completa</t>
  </si>
  <si>
    <t>Facturación 9</t>
  </si>
  <si>
    <t>FACT. 110918</t>
  </si>
  <si>
    <t>FACT. 110322</t>
  </si>
  <si>
    <t>FACT. 973</t>
  </si>
  <si>
    <t>Facturación 10</t>
  </si>
  <si>
    <t xml:space="preserve">Clínica Tabancura </t>
  </si>
  <si>
    <t xml:space="preserve">Reparacion de lampara </t>
  </si>
  <si>
    <t>Facturación 11</t>
  </si>
  <si>
    <t>78.053.560-1</t>
  </si>
  <si>
    <t>61.606.200-K</t>
  </si>
  <si>
    <t>Servicio de Salud Antofagasta</t>
  </si>
  <si>
    <t>769-828-SE14</t>
  </si>
  <si>
    <t>GL5</t>
  </si>
  <si>
    <t xml:space="preserve">HAMACA </t>
  </si>
  <si>
    <t>HAMACA caja de 10 unid</t>
  </si>
  <si>
    <t>HANGER</t>
  </si>
  <si>
    <t xml:space="preserve">SOPORTE HAMACA DE CUELLO </t>
  </si>
  <si>
    <t>Fact Nº 236227</t>
  </si>
  <si>
    <t>Fact Nº Refacturar</t>
  </si>
  <si>
    <t>POR DESPACHAR</t>
  </si>
  <si>
    <t xml:space="preserve">Gobierno Regional de Tarapacá </t>
  </si>
  <si>
    <t>72.223.100-7</t>
  </si>
  <si>
    <t>768-399-SE14</t>
  </si>
  <si>
    <t>HAMACA</t>
  </si>
  <si>
    <t>BALANZA</t>
  </si>
  <si>
    <t>SOPORTE HAMACA DE CUELLO</t>
  </si>
  <si>
    <t>ADAPTADOR</t>
  </si>
  <si>
    <t>GH3</t>
  </si>
  <si>
    <t xml:space="preserve">HANGER ADULTO </t>
  </si>
  <si>
    <t>HANGER NIÑO</t>
  </si>
  <si>
    <t>TAPAS</t>
  </si>
  <si>
    <t>SWING KIT</t>
  </si>
  <si>
    <t>HAMACA ESTÁNDAR</t>
  </si>
  <si>
    <t>Facturación 12</t>
  </si>
  <si>
    <t>?</t>
  </si>
  <si>
    <t>Facturación 3</t>
  </si>
  <si>
    <t>Facturación 5</t>
  </si>
  <si>
    <t xml:space="preserve">TOTAL: </t>
  </si>
  <si>
    <t>Facturación 13</t>
  </si>
  <si>
    <t>NETO</t>
  </si>
  <si>
    <t>Facturación 14</t>
  </si>
  <si>
    <t>Facturación 15</t>
  </si>
  <si>
    <t>Facturación 16</t>
  </si>
  <si>
    <t>76.136.176-7</t>
  </si>
  <si>
    <t>Comercial Inthegra Electrica Limitada</t>
  </si>
  <si>
    <t>CCDIN</t>
  </si>
  <si>
    <t>Pera de llamado</t>
  </si>
  <si>
    <t>99.567.970-1</t>
  </si>
  <si>
    <t>Clínica las Lilas</t>
  </si>
  <si>
    <t>Mantencion Correctiva</t>
  </si>
  <si>
    <t>96.885.950-1</t>
  </si>
  <si>
    <t>Clínica Ciudad del Mar</t>
  </si>
  <si>
    <t>6023/S</t>
  </si>
  <si>
    <t>Ampolletas Prism</t>
  </si>
  <si>
    <t xml:space="preserve">Clínica Vespucio </t>
  </si>
  <si>
    <t>Visita tecnica</t>
  </si>
  <si>
    <t>Facturación 4</t>
  </si>
  <si>
    <t>61.602.232-6</t>
  </si>
  <si>
    <t>Hospital Doctor Hernan Henriquez Aravena</t>
  </si>
  <si>
    <t>CLA244</t>
  </si>
  <si>
    <t>luz de pasillo</t>
  </si>
  <si>
    <t>Visita Tecnica</t>
  </si>
  <si>
    <t>93.930.000-7</t>
  </si>
  <si>
    <t>Clínica las Condes</t>
  </si>
  <si>
    <t>1488-740-SE14</t>
  </si>
  <si>
    <t xml:space="preserve">Clínica Indisa </t>
  </si>
  <si>
    <t xml:space="preserve">Programacion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</si>
  <si>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</si>
  <si>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92.051.000-0</t>
  </si>
  <si>
    <t>Clínica Avansalud</t>
  </si>
  <si>
    <t>Programacion</t>
  </si>
  <si>
    <t>96.515.660-7</t>
  </si>
  <si>
    <t>Clínica Santa María</t>
  </si>
  <si>
    <t>Fact. 103</t>
  </si>
  <si>
    <t>Fact. 152</t>
  </si>
  <si>
    <t>Fact. 104</t>
  </si>
  <si>
    <t>Fact. 150</t>
  </si>
  <si>
    <t>Cable BNC macho a RCA macho 1,8 mts</t>
  </si>
  <si>
    <t xml:space="preserve">Cable SVGA m/m </t>
  </si>
  <si>
    <t>Dipreca Fondo Hospitales</t>
  </si>
  <si>
    <t>128533 y 128641</t>
  </si>
  <si>
    <t>5136-5445-SE14</t>
  </si>
  <si>
    <t>61.512.003-6</t>
  </si>
  <si>
    <t>Disp Hor Sling Hamacas Kit 10</t>
  </si>
  <si>
    <t>Balanza digital Scale</t>
  </si>
  <si>
    <t>Disposable High M/L</t>
  </si>
  <si>
    <t xml:space="preserve">Swing Kit </t>
  </si>
  <si>
    <t xml:space="preserve">Hamaca Standard </t>
  </si>
  <si>
    <t xml:space="preserve">Plataforma Lev Paciente </t>
  </si>
  <si>
    <t>Elevador Movil 100mm , GL5</t>
  </si>
  <si>
    <t>5-PBA00433</t>
  </si>
  <si>
    <t>ACTIVE ID BADGE/WP/IR/RF/LF</t>
  </si>
  <si>
    <t xml:space="preserve">111programacion </t>
  </si>
  <si>
    <t>111programacion</t>
  </si>
  <si>
    <t>BNC-RCA-1.8M</t>
  </si>
  <si>
    <t>Fact. 577</t>
  </si>
  <si>
    <t>Fact. 578</t>
  </si>
  <si>
    <t>Fact. 576</t>
  </si>
  <si>
    <t>Fact. 569</t>
  </si>
  <si>
    <t>Fact. 570</t>
  </si>
  <si>
    <t>96.770.100-9</t>
  </si>
  <si>
    <t>Clínica Alemana</t>
  </si>
  <si>
    <t>MANTENCION COMPLETA</t>
  </si>
  <si>
    <t>REFACTURAR</t>
  </si>
  <si>
    <t>76.433.290-3</t>
  </si>
  <si>
    <t>Inmobiliaria CLC S.A</t>
  </si>
  <si>
    <t>Conectores por habitacion</t>
  </si>
  <si>
    <t>Armado de modulos</t>
  </si>
  <si>
    <t>Facturación 17</t>
  </si>
  <si>
    <t>Facturación 18</t>
  </si>
  <si>
    <t>Facturación 19</t>
  </si>
  <si>
    <t>Fact. 652</t>
  </si>
  <si>
    <t xml:space="preserve">Punto de Conect para sistema adicional de TV </t>
  </si>
  <si>
    <t xml:space="preserve">Mantencion </t>
  </si>
  <si>
    <t>Facturación 20</t>
  </si>
  <si>
    <t>92.770.000-K</t>
  </si>
  <si>
    <t>Empresa Constructora Moller y Perez Cotapos S.A</t>
  </si>
  <si>
    <t>150-4171</t>
  </si>
  <si>
    <t xml:space="preserve">Mano de Obra </t>
  </si>
  <si>
    <t>234200 Y 234217</t>
  </si>
  <si>
    <t>Facturación 21</t>
  </si>
  <si>
    <t>Facturación 22</t>
  </si>
  <si>
    <t>2230/14</t>
  </si>
  <si>
    <t>Facturación 23</t>
  </si>
  <si>
    <t>Facturación 24</t>
  </si>
  <si>
    <t>Facturación 25</t>
  </si>
  <si>
    <t>Fact. 840</t>
  </si>
  <si>
    <t>2269/14</t>
  </si>
  <si>
    <t>Fact. 1089</t>
  </si>
  <si>
    <t>Fact. 1079</t>
  </si>
  <si>
    <t>Fact. 1076</t>
  </si>
  <si>
    <t>Fact. 1073</t>
  </si>
  <si>
    <t>Fact. 1077</t>
  </si>
  <si>
    <t>Facturación 26</t>
  </si>
  <si>
    <t>Facturación 27</t>
  </si>
  <si>
    <t>70.285.100-9</t>
  </si>
  <si>
    <t>Mutual de Seguridad</t>
  </si>
  <si>
    <t>6.379.129-6</t>
  </si>
  <si>
    <t xml:space="preserve">María Elena Miranda </t>
  </si>
  <si>
    <t>Mantecion Completa</t>
  </si>
  <si>
    <t>CANCELADO</t>
  </si>
  <si>
    <t>Facturación 28</t>
  </si>
  <si>
    <t>Facturación 29</t>
  </si>
  <si>
    <t/>
  </si>
  <si>
    <t>61.608.002-4</t>
  </si>
  <si>
    <t>Hospital San José</t>
  </si>
  <si>
    <t>7149-A</t>
  </si>
  <si>
    <t>7148-D</t>
  </si>
  <si>
    <t>7148-C</t>
  </si>
  <si>
    <t>7148-B</t>
  </si>
  <si>
    <t>Facturación 30</t>
  </si>
  <si>
    <t>TOTAL</t>
  </si>
  <si>
    <t>Catre clinico</t>
  </si>
  <si>
    <t>PA66250D</t>
  </si>
  <si>
    <t>BAM800HFU</t>
  </si>
  <si>
    <t>Fact 1289</t>
  </si>
  <si>
    <t>Reparaciones Varias</t>
  </si>
  <si>
    <t>6.089.091-9</t>
  </si>
  <si>
    <t xml:space="preserve">Mirna Meza Guzman </t>
  </si>
  <si>
    <t>Arriendo cama 837</t>
  </si>
  <si>
    <t>2161/14</t>
  </si>
  <si>
    <t xml:space="preserve">Reparacion </t>
  </si>
  <si>
    <t>Clínica CIUDAD DEL MAR</t>
  </si>
  <si>
    <t>CONTRATO POR MANTENCION</t>
  </si>
  <si>
    <t>Facturación 31</t>
  </si>
  <si>
    <t>CLINICA LAS LILAS</t>
  </si>
  <si>
    <t>MANTENCION</t>
  </si>
  <si>
    <t>76.515.070-1</t>
  </si>
  <si>
    <t>Clínica CHILLAN</t>
  </si>
  <si>
    <t xml:space="preserve">     TOTAL FACTURADO:</t>
  </si>
  <si>
    <t>Venta directa</t>
  </si>
  <si>
    <t xml:space="preserve">Cargadores </t>
  </si>
  <si>
    <t>Kit de baterias</t>
  </si>
  <si>
    <t>Breathcall</t>
  </si>
  <si>
    <t>Padcall</t>
  </si>
  <si>
    <t>E-Z call</t>
  </si>
  <si>
    <t>Facturación 32</t>
  </si>
  <si>
    <t>Facturación 33</t>
  </si>
  <si>
    <t>Fact. 1495</t>
  </si>
  <si>
    <t>Fact. 1493</t>
  </si>
  <si>
    <t>Fact 1520</t>
  </si>
  <si>
    <t>Fact. 1481</t>
  </si>
  <si>
    <t>Fact. 1482</t>
  </si>
  <si>
    <t>Fact. 1446</t>
  </si>
  <si>
    <t>Fact. 1445</t>
  </si>
  <si>
    <t>Fact. 1444</t>
  </si>
  <si>
    <t>Fact. 1429</t>
  </si>
  <si>
    <t>Fact. 1443</t>
  </si>
  <si>
    <t>Facturación 34</t>
  </si>
  <si>
    <t>Instituto Diagnostico S.A</t>
  </si>
  <si>
    <t>Instalacion Sistema R4000</t>
  </si>
  <si>
    <t>Facturación 35</t>
  </si>
  <si>
    <t>4 UF AL DÍA 27/11/2014 (24.529,28)</t>
  </si>
  <si>
    <t>GEB-010</t>
  </si>
  <si>
    <t>GEM-0000AGY</t>
  </si>
  <si>
    <t>GEE-010</t>
  </si>
  <si>
    <t xml:space="preserve">Facturado desde Contabilidad </t>
  </si>
  <si>
    <t>esperando o/c</t>
  </si>
  <si>
    <t>Fact. 1694</t>
  </si>
  <si>
    <t>Fact. 1695</t>
  </si>
  <si>
    <t>Fact. 1696</t>
  </si>
  <si>
    <t>Fact. 1697</t>
  </si>
  <si>
    <t>NO FACTURADO</t>
  </si>
  <si>
    <t xml:space="preserve">MES DE DICIEMBRE </t>
  </si>
  <si>
    <t>7148-A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</si>
</sst>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;[Red]\-&quot;$&quot;\ #,##0"/>
    <numFmt numFmtId="165" formatCode="&quot;$&quot;\ #,##0"/>
    <numFmt numFmtId="166" formatCode="_(&quot;Ch$&quot;* #,##0.00_);_(&quot;Ch$&quot;* \(#,##0.00\);_(&quot;Ch$&quot;* &quot;-&quot;??_);_(@_)"/>
    <numFmt numFmtId="167" formatCode="&quot;$&quot;\ #,##0.00;\-&quot;$&quot;\ #,##0.00"/>
    <numFmt numFmtId="168" formatCode="\ #,##0"/>
    <numFmt numFmtId="169" formatCode="\$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sz val="10"/>
      <color rgb="FFFF0000"/>
      <name val="Book Antiqua"/>
      <family val="1"/>
    </font>
    <font>
      <sz val="11"/>
      <color rgb="FFFF0000"/>
      <name val="Book Antiqua"/>
      <family val="1"/>
    </font>
    <font>
      <b/>
      <sz val="9"/>
      <name val="Book Antiqua"/>
      <family val="1"/>
    </font>
    <font>
      <sz val="12"/>
      <color rgb="FFFF0000"/>
      <name val="Book Antiqua"/>
      <family val="1"/>
    </font>
    <font>
      <b/>
      <sz val="8"/>
      <color rgb="FF000000"/>
      <name val="Book Antiqua"/>
      <family val="1"/>
    </font>
    <font>
      <b/>
      <sz val="8"/>
      <color rgb="FFFF0000"/>
      <name val="Book Antiqua"/>
      <family val="1"/>
    </font>
    <font>
      <sz val="8"/>
      <color rgb="FF000000"/>
      <name val="Book Antiqua"/>
      <family val="1"/>
    </font>
    <font>
      <sz val="10"/>
      <color theme="1"/>
      <name val="Times New Roman"/>
      <family val="1"/>
    </font>
    <font>
      <sz val="8"/>
      <color rgb="FFE6B8B7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3" fillId="0" borderId="0"/>
    <xf numFmtId="166" fontId="11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279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 wrapText="1"/>
    </xf>
    <xf numFmtId="164" fontId="8" fillId="4" borderId="13" xfId="0" applyNumberFormat="1" applyFont="1" applyFill="1" applyBorder="1"/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164" fontId="8" fillId="4" borderId="6" xfId="0" applyNumberFormat="1" applyFont="1" applyFill="1" applyBorder="1"/>
    <xf numFmtId="0" fontId="8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8" fillId="4" borderId="14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3" fillId="3" borderId="0" xfId="0" applyFont="1" applyFill="1" applyBorder="1"/>
    <xf numFmtId="0" fontId="6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/>
    <xf numFmtId="14" fontId="16" fillId="3" borderId="0" xfId="0" applyNumberFormat="1" applyFont="1" applyFill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165" fontId="8" fillId="4" borderId="20" xfId="0" applyNumberFormat="1" applyFont="1" applyFill="1" applyBorder="1" applyAlignment="1">
      <alignment horizontal="right"/>
    </xf>
    <xf numFmtId="164" fontId="8" fillId="4" borderId="9" xfId="0" applyNumberFormat="1" applyFont="1" applyFill="1" applyBorder="1"/>
    <xf numFmtId="14" fontId="9" fillId="6" borderId="0" xfId="0" applyNumberFormat="1" applyFont="1" applyFill="1" applyAlignment="1">
      <alignment horizontal="center"/>
    </xf>
    <xf numFmtId="0" fontId="10" fillId="5" borderId="0" xfId="0" applyFont="1" applyFill="1"/>
    <xf numFmtId="164" fontId="10" fillId="5" borderId="0" xfId="0" applyNumberFormat="1" applyFont="1" applyFill="1"/>
    <xf numFmtId="14" fontId="17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8" fillId="4" borderId="13" xfId="0" applyFont="1" applyFill="1" applyBorder="1" applyAlignment="1">
      <alignment horizontal="right"/>
    </xf>
    <xf numFmtId="3" fontId="8" fillId="4" borderId="13" xfId="0" applyNumberFormat="1" applyFont="1" applyFill="1" applyBorder="1" applyAlignment="1">
      <alignment horizontal="right"/>
    </xf>
    <xf numFmtId="0" fontId="6" fillId="4" borderId="18" xfId="0" applyFont="1" applyFill="1" applyBorder="1" applyAlignment="1">
      <alignment horizontal="center"/>
    </xf>
    <xf numFmtId="167" fontId="6" fillId="4" borderId="13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/>
    </xf>
    <xf numFmtId="0" fontId="6" fillId="4" borderId="18" xfId="0" applyNumberFormat="1" applyFont="1" applyFill="1" applyBorder="1" applyAlignment="1">
      <alignment horizontal="center"/>
    </xf>
    <xf numFmtId="164" fontId="8" fillId="4" borderId="18" xfId="0" applyNumberFormat="1" applyFont="1" applyFill="1" applyBorder="1"/>
    <xf numFmtId="164" fontId="8" fillId="4" borderId="22" xfId="0" applyNumberFormat="1" applyFont="1" applyFill="1" applyBorder="1"/>
    <xf numFmtId="14" fontId="8" fillId="6" borderId="0" xfId="0" applyNumberFormat="1" applyFont="1" applyFill="1" applyAlignment="1">
      <alignment horizontal="center"/>
    </xf>
    <xf numFmtId="14" fontId="19" fillId="3" borderId="0" xfId="0" applyNumberFormat="1" applyFont="1" applyFill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/>
    <xf numFmtId="0" fontId="10" fillId="5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horizontal="center"/>
    </xf>
    <xf numFmtId="0" fontId="6" fillId="4" borderId="16" xfId="0" applyFont="1" applyFill="1" applyBorder="1" applyAlignment="1">
      <alignment horizontal="center"/>
    </xf>
    <xf numFmtId="164" fontId="8" fillId="4" borderId="16" xfId="0" applyNumberFormat="1" applyFont="1" applyFill="1" applyBorder="1"/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right"/>
    </xf>
    <xf numFmtId="164" fontId="8" fillId="4" borderId="18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right" vertical="center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right" vertical="center"/>
    </xf>
    <xf numFmtId="0" fontId="23" fillId="0" borderId="0" xfId="0" applyFont="1"/>
    <xf numFmtId="0" fontId="4" fillId="3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165" fontId="9" fillId="2" borderId="13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vertical="center"/>
    </xf>
    <xf numFmtId="165" fontId="10" fillId="5" borderId="0" xfId="0" applyNumberFormat="1" applyFont="1" applyFill="1"/>
    <xf numFmtId="0" fontId="2" fillId="2" borderId="18" xfId="0" applyFont="1" applyFill="1" applyBorder="1" applyAlignment="1">
      <alignment horizontal="right" vertical="center"/>
    </xf>
    <xf numFmtId="168" fontId="8" fillId="4" borderId="13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 wrapText="1"/>
    </xf>
    <xf numFmtId="169" fontId="9" fillId="2" borderId="18" xfId="0" applyNumberFormat="1" applyFont="1" applyFill="1" applyBorder="1" applyAlignment="1">
      <alignment horizontal="right" vertical="center"/>
    </xf>
    <xf numFmtId="0" fontId="0" fillId="0" borderId="0" xfId="0" quotePrefix="1"/>
    <xf numFmtId="3" fontId="12" fillId="5" borderId="0" xfId="0" applyNumberFormat="1" applyFont="1" applyFill="1"/>
    <xf numFmtId="0" fontId="12" fillId="5" borderId="0" xfId="0" applyFont="1" applyFill="1"/>
    <xf numFmtId="0" fontId="4" fillId="3" borderId="0" xfId="0" applyFont="1" applyFill="1" applyAlignment="1">
      <alignment vertical="center"/>
    </xf>
    <xf numFmtId="165" fontId="8" fillId="4" borderId="13" xfId="0" applyNumberFormat="1" applyFont="1" applyFill="1" applyBorder="1" applyAlignment="1">
      <alignment horizontal="right"/>
    </xf>
    <xf numFmtId="14" fontId="19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165" fontId="9" fillId="2" borderId="13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6" fillId="4" borderId="13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3" fillId="3" borderId="0" xfId="0" applyFont="1" applyFill="1" applyBorder="1"/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4" fontId="9" fillId="6" borderId="0" xfId="0" applyNumberFormat="1" applyFont="1" applyFill="1" applyAlignment="1">
      <alignment horizontal="center"/>
    </xf>
    <xf numFmtId="14" fontId="17" fillId="3" borderId="0" xfId="0" applyNumberFormat="1" applyFont="1" applyFill="1" applyAlignment="1">
      <alignment horizontal="center"/>
    </xf>
    <xf numFmtId="3" fontId="8" fillId="4" borderId="13" xfId="0" applyNumberFormat="1" applyFont="1" applyFill="1" applyBorder="1" applyAlignment="1">
      <alignment horizontal="right"/>
    </xf>
    <xf numFmtId="0" fontId="6" fillId="4" borderId="18" xfId="0" applyFont="1" applyFill="1" applyBorder="1" applyAlignment="1">
      <alignment horizontal="center"/>
    </xf>
    <xf numFmtId="164" fontId="8" fillId="4" borderId="18" xfId="0" applyNumberFormat="1" applyFont="1" applyFill="1" applyBorder="1"/>
    <xf numFmtId="14" fontId="19" fillId="3" borderId="0" xfId="0" applyNumberFormat="1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horizontal="center"/>
    </xf>
    <xf numFmtId="0" fontId="6" fillId="4" borderId="16" xfId="0" applyFont="1" applyFill="1" applyBorder="1" applyAlignment="1">
      <alignment horizontal="center"/>
    </xf>
    <xf numFmtId="164" fontId="8" fillId="4" borderId="16" xfId="0" applyNumberFormat="1" applyFont="1" applyFill="1" applyBorder="1"/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vertical="center"/>
    </xf>
    <xf numFmtId="165" fontId="9" fillId="2" borderId="13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vertical="center"/>
    </xf>
    <xf numFmtId="0" fontId="8" fillId="6" borderId="0" xfId="0" applyFont="1" applyFill="1" applyAlignment="1">
      <alignment horizontal="center" vertical="center"/>
    </xf>
    <xf numFmtId="169" fontId="9" fillId="2" borderId="13" xfId="0" applyNumberFormat="1" applyFont="1" applyFill="1" applyBorder="1" applyAlignment="1">
      <alignment horizontal="right" vertical="center"/>
    </xf>
    <xf numFmtId="3" fontId="8" fillId="4" borderId="13" xfId="0" applyNumberFormat="1" applyFont="1" applyFill="1" applyBorder="1"/>
    <xf numFmtId="14" fontId="19" fillId="3" borderId="0" xfId="0" applyNumberFormat="1" applyFont="1" applyFill="1" applyAlignment="1">
      <alignment horizontal="center" vertical="center"/>
    </xf>
    <xf numFmtId="0" fontId="21" fillId="3" borderId="0" xfId="0" applyFont="1" applyFill="1"/>
  </cellXfs>
  <cellStyles count="7">
    <cellStyle name="Moneda 2" xfId="3"/>
    <cellStyle name="Normal" xfId="0" builtinId="0"/>
    <cellStyle name="Normal 2" xfId="1"/>
    <cellStyle name="Normal 3" xfId="2"/>
    <cellStyle name="Normal 3 2" xfId="4"/>
    <cellStyle name="Normal 3 3" xfId="6"/>
    <cellStyle name="Normal 4" xfId="5"/>
  </cellStyles>
  <dxfs count="0"/>
  <tableStyles count="0" defaultTableStyle="TableStyleMedium2" defaultPivotStyle="PivotStyleMedium9"/>
  <colors>
    <mruColors>
      <color rgb="FFFFFF99"/>
      <color rgb="FFFFFF66"/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topLeftCell="A37" workbookViewId="0">
      <selection activeCell="I24" sqref="I24"/>
    </sheetView>
  </sheetViews>
  <sheetFormatPr baseColWidth="10" defaultRowHeight="15" x14ac:dyDescent="0.25"/>
  <cols>
    <col min="2" max="2" width="32.140625" customWidth="1"/>
    <col min="3" max="3" width="34.5703125" customWidth="1"/>
    <col min="4" max="4" width="17" customWidth="1"/>
    <col min="5" max="5" width="13.28515625" customWidth="1"/>
    <col min="6" max="6" width="13.140625" customWidth="1"/>
  </cols>
  <sheetData>
    <row r="2" spans="2:6" ht="15.75" thickBot="1" x14ac:dyDescent="0.3"/>
    <row r="3" spans="2:6" ht="15.75" thickBot="1" x14ac:dyDescent="0.3">
      <c r="B3" s="37"/>
      <c r="C3" s="38" t="s">
        <v>25</v>
      </c>
      <c r="D3" s="1"/>
      <c r="E3" s="2"/>
      <c r="F3" s="3"/>
    </row>
    <row r="4" spans="2:6" ht="15.75" x14ac:dyDescent="0.3">
      <c r="B4" s="39" t="s">
        <v>0</v>
      </c>
      <c r="C4" s="40" t="s">
        <v>27</v>
      </c>
      <c r="D4" s="4"/>
      <c r="E4" s="48"/>
      <c r="F4" s="6"/>
    </row>
    <row r="5" spans="2:6" ht="15.75" x14ac:dyDescent="0.3">
      <c r="B5" s="41" t="s">
        <v>1</v>
      </c>
      <c r="C5" s="42" t="s">
        <v>24</v>
      </c>
      <c r="D5" s="7"/>
      <c r="E5" s="55" t="s">
        <v>23</v>
      </c>
      <c r="F5" s="8"/>
    </row>
    <row r="6" spans="2:6" ht="15.75" x14ac:dyDescent="0.3">
      <c r="B6" s="41" t="s">
        <v>2</v>
      </c>
      <c r="C6" s="43"/>
      <c r="D6" s="9"/>
      <c r="E6" s="60" t="s">
        <v>40</v>
      </c>
      <c r="F6" s="8"/>
    </row>
    <row r="7" spans="2:6" ht="15.75" x14ac:dyDescent="0.3">
      <c r="B7" s="41" t="s">
        <v>3</v>
      </c>
      <c r="C7" s="43"/>
      <c r="D7" s="4"/>
      <c r="E7" s="11"/>
      <c r="F7" s="8"/>
    </row>
    <row r="8" spans="2:6" ht="15.75" x14ac:dyDescent="0.3">
      <c r="B8" s="41" t="s">
        <v>4</v>
      </c>
      <c r="C8" s="43">
        <v>110322</v>
      </c>
      <c r="D8" s="4"/>
      <c r="E8" s="8"/>
      <c r="F8" s="8"/>
    </row>
    <row r="9" spans="2:6" ht="15.75" x14ac:dyDescent="0.3">
      <c r="B9" s="16" t="s">
        <v>5</v>
      </c>
      <c r="C9" s="17">
        <v>1</v>
      </c>
      <c r="D9" s="4"/>
      <c r="E9" s="8"/>
      <c r="F9" s="8"/>
    </row>
    <row r="10" spans="2:6" ht="15.75" x14ac:dyDescent="0.3">
      <c r="B10" s="44" t="s">
        <v>6</v>
      </c>
      <c r="C10" s="45">
        <v>7064</v>
      </c>
      <c r="D10" s="4"/>
      <c r="E10" s="12"/>
      <c r="F10" s="8"/>
    </row>
    <row r="11" spans="2:6" ht="15.75" x14ac:dyDescent="0.3">
      <c r="B11" s="44" t="s">
        <v>7</v>
      </c>
      <c r="C11" s="45"/>
      <c r="D11" s="4"/>
      <c r="E11" s="12"/>
      <c r="F11" s="8"/>
    </row>
    <row r="12" spans="2:6" ht="16.5" thickBot="1" x14ac:dyDescent="0.35">
      <c r="B12" s="44" t="s">
        <v>8</v>
      </c>
      <c r="C12" s="45"/>
      <c r="D12" s="4"/>
      <c r="E12" s="12"/>
      <c r="F12" s="13"/>
    </row>
    <row r="13" spans="2:6" ht="15.75" thickBot="1" x14ac:dyDescent="0.3">
      <c r="B13" s="18" t="s">
        <v>9</v>
      </c>
      <c r="C13" s="18" t="s">
        <v>10</v>
      </c>
      <c r="D13" s="18" t="s">
        <v>11</v>
      </c>
      <c r="E13" s="19" t="s">
        <v>12</v>
      </c>
      <c r="F13" s="18" t="s">
        <v>13</v>
      </c>
    </row>
    <row r="14" spans="2:6" ht="15.75" x14ac:dyDescent="0.3">
      <c r="B14" s="25"/>
      <c r="C14" s="26" t="s">
        <v>20</v>
      </c>
      <c r="D14" s="27"/>
      <c r="E14" s="28"/>
      <c r="F14" s="29"/>
    </row>
    <row r="15" spans="2:6" ht="15.75" x14ac:dyDescent="0.3">
      <c r="B15" s="50"/>
      <c r="C15" s="51" t="s">
        <v>35</v>
      </c>
      <c r="D15" s="52"/>
      <c r="E15" s="53"/>
      <c r="F15" s="54"/>
    </row>
    <row r="16" spans="2:6" ht="16.5" customHeight="1" x14ac:dyDescent="0.3">
      <c r="B16" s="50">
        <v>3200000000</v>
      </c>
      <c r="C16" s="51" t="s">
        <v>21</v>
      </c>
      <c r="D16" s="52">
        <v>1</v>
      </c>
      <c r="E16" s="53">
        <v>339940</v>
      </c>
      <c r="F16" s="54">
        <f>E16</f>
        <v>339940</v>
      </c>
    </row>
    <row r="17" spans="2:6" ht="14.25" customHeight="1" thickBot="1" x14ac:dyDescent="0.35">
      <c r="B17" s="35"/>
      <c r="C17" s="34"/>
      <c r="D17" s="31"/>
      <c r="E17" s="32" t="s">
        <v>14</v>
      </c>
      <c r="F17" s="36">
        <f>F16</f>
        <v>339940</v>
      </c>
    </row>
    <row r="18" spans="2:6" ht="13.5" customHeight="1" x14ac:dyDescent="0.25"/>
    <row r="19" spans="2:6" ht="15.75" thickBot="1" x14ac:dyDescent="0.3"/>
    <row r="20" spans="2:6" ht="15.75" thickBot="1" x14ac:dyDescent="0.3">
      <c r="B20" s="37"/>
      <c r="C20" s="38" t="s">
        <v>26</v>
      </c>
      <c r="D20" s="1"/>
      <c r="E20" s="2"/>
      <c r="F20" s="3"/>
    </row>
    <row r="21" spans="2:6" ht="15.75" x14ac:dyDescent="0.3">
      <c r="B21" s="39" t="s">
        <v>0</v>
      </c>
      <c r="C21" s="40" t="s">
        <v>17</v>
      </c>
      <c r="D21" s="4"/>
      <c r="E21" s="48"/>
      <c r="F21" s="6"/>
    </row>
    <row r="22" spans="2:6" ht="15.75" x14ac:dyDescent="0.3">
      <c r="B22" s="41" t="s">
        <v>1</v>
      </c>
      <c r="C22" s="42" t="s">
        <v>29</v>
      </c>
      <c r="D22" s="7"/>
      <c r="E22" s="55" t="s">
        <v>23</v>
      </c>
      <c r="F22" s="8"/>
    </row>
    <row r="23" spans="2:6" ht="15.75" x14ac:dyDescent="0.3">
      <c r="B23" s="41" t="s">
        <v>2</v>
      </c>
      <c r="C23" s="43" t="s">
        <v>30</v>
      </c>
      <c r="D23" s="9"/>
      <c r="E23" s="60" t="s">
        <v>39</v>
      </c>
      <c r="F23" s="8"/>
    </row>
    <row r="24" spans="2:6" ht="15.75" x14ac:dyDescent="0.3">
      <c r="B24" s="41" t="s">
        <v>3</v>
      </c>
      <c r="C24" s="43"/>
      <c r="D24" s="4"/>
      <c r="E24" s="11"/>
      <c r="F24" s="8"/>
    </row>
    <row r="25" spans="2:6" ht="15.75" x14ac:dyDescent="0.3">
      <c r="B25" s="41" t="s">
        <v>4</v>
      </c>
      <c r="C25" s="43">
        <v>110918</v>
      </c>
      <c r="D25" s="4"/>
      <c r="E25" s="8"/>
      <c r="F25" s="8"/>
    </row>
    <row r="26" spans="2:6" ht="15.75" x14ac:dyDescent="0.3">
      <c r="B26" s="16" t="s">
        <v>5</v>
      </c>
      <c r="C26" s="17">
        <v>1</v>
      </c>
      <c r="D26" s="4"/>
      <c r="E26" s="8"/>
      <c r="F26" s="8"/>
    </row>
    <row r="27" spans="2:6" ht="15.75" x14ac:dyDescent="0.3">
      <c r="B27" s="44" t="s">
        <v>6</v>
      </c>
      <c r="C27" s="45"/>
      <c r="D27" s="4"/>
      <c r="E27" s="12"/>
      <c r="F27" s="8"/>
    </row>
    <row r="28" spans="2:6" ht="15.75" x14ac:dyDescent="0.3">
      <c r="B28" s="44" t="s">
        <v>7</v>
      </c>
      <c r="C28" s="45"/>
      <c r="D28" s="4"/>
      <c r="E28" s="12"/>
      <c r="F28" s="8"/>
    </row>
    <row r="29" spans="2:6" ht="16.5" thickBot="1" x14ac:dyDescent="0.35">
      <c r="B29" s="44" t="s">
        <v>8</v>
      </c>
      <c r="C29" s="45"/>
      <c r="D29" s="4"/>
      <c r="E29" s="12"/>
      <c r="F29" s="13"/>
    </row>
    <row r="30" spans="2:6" ht="15.75" thickBot="1" x14ac:dyDescent="0.3">
      <c r="B30" s="18" t="s">
        <v>9</v>
      </c>
      <c r="C30" s="18" t="s">
        <v>10</v>
      </c>
      <c r="D30" s="18" t="s">
        <v>11</v>
      </c>
      <c r="E30" s="19" t="s">
        <v>12</v>
      </c>
      <c r="F30" s="18" t="s">
        <v>13</v>
      </c>
    </row>
    <row r="31" spans="2:6" ht="15.75" x14ac:dyDescent="0.3">
      <c r="B31" s="25"/>
      <c r="C31" s="26"/>
      <c r="D31" s="27"/>
      <c r="E31" s="28"/>
      <c r="F31" s="29"/>
    </row>
    <row r="32" spans="2:6" ht="15.75" x14ac:dyDescent="0.3">
      <c r="B32" s="50">
        <v>3200000000</v>
      </c>
      <c r="C32" s="21" t="s">
        <v>28</v>
      </c>
      <c r="D32" s="46">
        <v>1</v>
      </c>
      <c r="E32" s="47">
        <v>156470</v>
      </c>
      <c r="F32" s="30">
        <f>+D32*E32</f>
        <v>156470</v>
      </c>
    </row>
    <row r="33" spans="2:6" ht="16.5" thickBot="1" x14ac:dyDescent="0.35">
      <c r="B33" s="50"/>
      <c r="C33" s="34"/>
      <c r="D33" s="31"/>
      <c r="E33" s="32" t="s">
        <v>14</v>
      </c>
      <c r="F33" s="36">
        <f>SUM(F31:F32)</f>
        <v>156470</v>
      </c>
    </row>
    <row r="35" spans="2:6" ht="15.75" thickBot="1" x14ac:dyDescent="0.3"/>
    <row r="36" spans="2:6" ht="15.75" thickBot="1" x14ac:dyDescent="0.3">
      <c r="B36" s="37"/>
      <c r="C36" s="38" t="s">
        <v>31</v>
      </c>
      <c r="D36" s="1"/>
      <c r="E36" s="2"/>
      <c r="F36" s="3"/>
    </row>
    <row r="37" spans="2:6" ht="15.75" x14ac:dyDescent="0.3">
      <c r="B37" s="39" t="s">
        <v>0</v>
      </c>
      <c r="C37" s="40" t="s">
        <v>32</v>
      </c>
      <c r="D37" s="4"/>
      <c r="E37" s="48"/>
      <c r="F37" s="6"/>
    </row>
    <row r="38" spans="2:6" ht="15.75" x14ac:dyDescent="0.3">
      <c r="B38" s="41" t="s">
        <v>1</v>
      </c>
      <c r="C38" s="42" t="s">
        <v>33</v>
      </c>
      <c r="D38" s="7"/>
      <c r="E38" s="55" t="s">
        <v>23</v>
      </c>
      <c r="F38" s="8"/>
    </row>
    <row r="39" spans="2:6" ht="15.75" x14ac:dyDescent="0.3">
      <c r="B39" s="41" t="s">
        <v>2</v>
      </c>
      <c r="C39" s="43" t="s">
        <v>30</v>
      </c>
      <c r="D39" s="9"/>
      <c r="E39" s="60" t="s">
        <v>41</v>
      </c>
      <c r="F39" s="8"/>
    </row>
    <row r="40" spans="2:6" ht="15.75" x14ac:dyDescent="0.3">
      <c r="B40" s="41" t="s">
        <v>3</v>
      </c>
      <c r="C40" s="43"/>
      <c r="D40" s="4"/>
      <c r="E40" s="11"/>
      <c r="F40" s="8"/>
    </row>
    <row r="41" spans="2:6" ht="15.75" x14ac:dyDescent="0.3">
      <c r="B41" s="41" t="s">
        <v>4</v>
      </c>
      <c r="C41" s="43">
        <v>973</v>
      </c>
      <c r="D41" s="4"/>
      <c r="E41" s="8"/>
      <c r="F41" s="8"/>
    </row>
    <row r="42" spans="2:6" ht="15.75" x14ac:dyDescent="0.3">
      <c r="B42" s="16" t="s">
        <v>5</v>
      </c>
      <c r="C42" s="17">
        <v>1</v>
      </c>
      <c r="D42" s="4"/>
      <c r="E42" s="8"/>
      <c r="F42" s="8"/>
    </row>
    <row r="43" spans="2:6" ht="15.75" x14ac:dyDescent="0.3">
      <c r="B43" s="44" t="s">
        <v>6</v>
      </c>
      <c r="C43" s="45"/>
      <c r="D43" s="4"/>
      <c r="E43" s="12"/>
      <c r="F43" s="8"/>
    </row>
    <row r="44" spans="2:6" ht="15.75" x14ac:dyDescent="0.3">
      <c r="B44" s="44" t="s">
        <v>7</v>
      </c>
      <c r="C44" s="45"/>
      <c r="D44" s="4"/>
      <c r="E44" s="12"/>
      <c r="F44" s="8"/>
    </row>
    <row r="45" spans="2:6" ht="16.5" thickBot="1" x14ac:dyDescent="0.35">
      <c r="B45" s="44" t="s">
        <v>8</v>
      </c>
      <c r="C45" s="45"/>
      <c r="D45" s="4"/>
      <c r="E45" s="12"/>
      <c r="F45" s="13"/>
    </row>
    <row r="46" spans="2:6" ht="15.75" thickBot="1" x14ac:dyDescent="0.3">
      <c r="B46" s="18" t="s">
        <v>9</v>
      </c>
      <c r="C46" s="18" t="s">
        <v>10</v>
      </c>
      <c r="D46" s="18" t="s">
        <v>11</v>
      </c>
      <c r="E46" s="19" t="s">
        <v>12</v>
      </c>
      <c r="F46" s="18" t="s">
        <v>13</v>
      </c>
    </row>
    <row r="47" spans="2:6" ht="15.75" x14ac:dyDescent="0.3">
      <c r="B47" s="25"/>
      <c r="C47" s="26"/>
      <c r="D47" s="27"/>
      <c r="E47" s="28"/>
      <c r="F47" s="29"/>
    </row>
    <row r="48" spans="2:6" ht="15.75" x14ac:dyDescent="0.3">
      <c r="B48" s="50">
        <v>111</v>
      </c>
      <c r="C48" s="21" t="s">
        <v>34</v>
      </c>
      <c r="D48" s="46">
        <v>1</v>
      </c>
      <c r="E48" s="47">
        <v>250000</v>
      </c>
      <c r="F48" s="30">
        <f>+D48*E48</f>
        <v>250000</v>
      </c>
    </row>
    <row r="49" spans="2:6" ht="16.5" thickBot="1" x14ac:dyDescent="0.35">
      <c r="B49" s="50"/>
      <c r="C49" s="34"/>
      <c r="D49" s="31"/>
      <c r="E49" s="32" t="s">
        <v>14</v>
      </c>
      <c r="F49" s="36">
        <f>SUM(F47:F48)</f>
        <v>250000</v>
      </c>
    </row>
    <row r="53" spans="2:6" ht="15.75" x14ac:dyDescent="0.25">
      <c r="E53" s="15" t="s">
        <v>16</v>
      </c>
      <c r="F53" s="14">
        <f>F33+F17+F49</f>
        <v>746410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0"/>
  <sheetViews>
    <sheetView topLeftCell="A85" workbookViewId="0">
      <selection activeCell="H24" sqref="H24"/>
    </sheetView>
  </sheetViews>
  <sheetFormatPr baseColWidth="10" defaultRowHeight="15" x14ac:dyDescent="0.25"/>
  <cols>
    <col min="2" max="2" width="35.5703125" customWidth="1"/>
    <col min="3" max="3" width="39.140625" customWidth="1"/>
    <col min="4" max="4" width="13.7109375" customWidth="1"/>
    <col min="5" max="5" width="14.5703125" customWidth="1"/>
    <col min="6" max="6" width="15.28515625" customWidth="1"/>
  </cols>
  <sheetData>
    <row r="2" spans="2:6" ht="15.75" thickBot="1" x14ac:dyDescent="0.3"/>
    <row r="3" spans="2:6" ht="15.75" thickBot="1" x14ac:dyDescent="0.3">
      <c r="B3" s="37"/>
      <c r="C3" s="38" t="s">
        <v>38</v>
      </c>
      <c r="D3" s="1"/>
      <c r="E3" s="2"/>
      <c r="F3" s="3"/>
    </row>
    <row r="4" spans="2:6" ht="15.75" x14ac:dyDescent="0.3">
      <c r="B4" s="39" t="s">
        <v>0</v>
      </c>
      <c r="C4" s="40" t="s">
        <v>17</v>
      </c>
      <c r="D4" s="4"/>
      <c r="E4" s="48"/>
      <c r="F4" s="6"/>
    </row>
    <row r="5" spans="2:6" ht="15.75" x14ac:dyDescent="0.3">
      <c r="B5" s="41" t="s">
        <v>1</v>
      </c>
      <c r="C5" s="42" t="s">
        <v>18</v>
      </c>
      <c r="D5" s="7"/>
      <c r="E5" s="55" t="s">
        <v>23</v>
      </c>
      <c r="F5" s="8"/>
    </row>
    <row r="6" spans="2:6" ht="15.75" x14ac:dyDescent="0.3">
      <c r="B6" s="41" t="s">
        <v>2</v>
      </c>
      <c r="C6" s="43"/>
      <c r="D6" s="9"/>
      <c r="E6" s="64" t="s">
        <v>55</v>
      </c>
      <c r="F6" s="8"/>
    </row>
    <row r="7" spans="2:6" ht="15.75" x14ac:dyDescent="0.3">
      <c r="B7" s="41" t="s">
        <v>3</v>
      </c>
      <c r="C7" s="43">
        <v>126929</v>
      </c>
      <c r="D7" s="4"/>
      <c r="E7" s="11"/>
      <c r="F7" s="8"/>
    </row>
    <row r="8" spans="2:6" ht="15.75" x14ac:dyDescent="0.3">
      <c r="B8" s="41" t="s">
        <v>4</v>
      </c>
      <c r="C8" s="43">
        <v>111425</v>
      </c>
      <c r="D8" s="4"/>
      <c r="E8" s="8"/>
      <c r="F8" s="8"/>
    </row>
    <row r="9" spans="2:6" ht="15.75" x14ac:dyDescent="0.3">
      <c r="B9" s="16" t="s">
        <v>5</v>
      </c>
      <c r="C9" s="17">
        <v>1</v>
      </c>
      <c r="D9" s="4"/>
      <c r="E9" s="8"/>
      <c r="F9" s="8"/>
    </row>
    <row r="10" spans="2:6" ht="15.75" x14ac:dyDescent="0.3">
      <c r="B10" s="44" t="s">
        <v>6</v>
      </c>
      <c r="C10" s="45"/>
      <c r="D10" s="4"/>
      <c r="E10" s="12"/>
      <c r="F10" s="8"/>
    </row>
    <row r="11" spans="2:6" ht="15.75" x14ac:dyDescent="0.3">
      <c r="B11" s="44" t="s">
        <v>7</v>
      </c>
      <c r="C11" s="45"/>
      <c r="D11" s="4"/>
      <c r="E11" s="12"/>
      <c r="F11" s="8"/>
    </row>
    <row r="12" spans="2:6" ht="16.5" thickBot="1" x14ac:dyDescent="0.35">
      <c r="B12" s="44" t="s">
        <v>8</v>
      </c>
      <c r="C12" s="45"/>
      <c r="D12" s="4"/>
      <c r="E12" s="12"/>
      <c r="F12" s="13"/>
    </row>
    <row r="13" spans="2:6" ht="15.75" thickBot="1" x14ac:dyDescent="0.3">
      <c r="B13" s="18" t="s">
        <v>9</v>
      </c>
      <c r="C13" s="18" t="s">
        <v>10</v>
      </c>
      <c r="D13" s="18" t="s">
        <v>11</v>
      </c>
      <c r="E13" s="19" t="s">
        <v>12</v>
      </c>
      <c r="F13" s="18" t="s">
        <v>13</v>
      </c>
    </row>
    <row r="14" spans="2:6" ht="15.75" x14ac:dyDescent="0.3">
      <c r="B14" s="25"/>
      <c r="C14" s="26"/>
      <c r="D14" s="27"/>
      <c r="E14" s="28"/>
      <c r="F14" s="29"/>
    </row>
    <row r="15" spans="2:6" ht="16.5" customHeight="1" x14ac:dyDescent="0.3">
      <c r="B15" s="50">
        <v>554012</v>
      </c>
      <c r="C15" s="21" t="s">
        <v>36</v>
      </c>
      <c r="D15" s="46">
        <v>1</v>
      </c>
      <c r="E15" s="47">
        <v>504700</v>
      </c>
      <c r="F15" s="30">
        <f>+D15*E15</f>
        <v>504700</v>
      </c>
    </row>
    <row r="16" spans="2:6" ht="16.5" customHeight="1" x14ac:dyDescent="0.3">
      <c r="B16" s="50">
        <v>3200000000</v>
      </c>
      <c r="C16" s="56" t="s">
        <v>37</v>
      </c>
      <c r="D16" s="57">
        <v>1</v>
      </c>
      <c r="E16" s="58">
        <v>168000</v>
      </c>
      <c r="F16" s="59">
        <f>E16</f>
        <v>168000</v>
      </c>
    </row>
    <row r="17" spans="2:6" ht="16.5" thickBot="1" x14ac:dyDescent="0.35">
      <c r="B17" s="50"/>
      <c r="C17" s="34"/>
      <c r="D17" s="31"/>
      <c r="E17" s="32" t="s">
        <v>14</v>
      </c>
      <c r="F17" s="36">
        <f>F16+F15</f>
        <v>672700</v>
      </c>
    </row>
    <row r="19" spans="2:6" ht="15.75" thickBot="1" x14ac:dyDescent="0.3"/>
    <row r="20" spans="2:6" ht="15.75" thickBot="1" x14ac:dyDescent="0.3">
      <c r="B20" s="37"/>
      <c r="C20" s="38" t="s">
        <v>42</v>
      </c>
      <c r="D20" s="1"/>
      <c r="E20" s="2"/>
      <c r="F20" s="3"/>
    </row>
    <row r="21" spans="2:6" ht="16.5" x14ac:dyDescent="0.3">
      <c r="B21" s="39" t="s">
        <v>0</v>
      </c>
      <c r="C21" s="40" t="s">
        <v>46</v>
      </c>
      <c r="D21" s="4"/>
      <c r="E21" s="63"/>
      <c r="F21" s="6"/>
    </row>
    <row r="22" spans="2:6" ht="15.75" x14ac:dyDescent="0.3">
      <c r="B22" s="41" t="s">
        <v>1</v>
      </c>
      <c r="C22" s="42" t="s">
        <v>43</v>
      </c>
      <c r="D22" s="7"/>
      <c r="E22" s="65" t="s">
        <v>56</v>
      </c>
      <c r="F22" s="8"/>
    </row>
    <row r="23" spans="2:6" ht="15.75" x14ac:dyDescent="0.3">
      <c r="B23" s="41" t="s">
        <v>2</v>
      </c>
      <c r="C23" s="43"/>
      <c r="D23" s="9"/>
      <c r="E23" s="66" t="s">
        <v>72</v>
      </c>
      <c r="F23" s="8"/>
    </row>
    <row r="24" spans="2:6" ht="15.75" x14ac:dyDescent="0.3">
      <c r="B24" s="41" t="s">
        <v>3</v>
      </c>
      <c r="C24" s="43"/>
      <c r="D24" s="4"/>
      <c r="E24" s="11"/>
      <c r="F24" s="8"/>
    </row>
    <row r="25" spans="2:6" ht="15.75" x14ac:dyDescent="0.3">
      <c r="B25" s="41" t="s">
        <v>4</v>
      </c>
      <c r="C25" s="43">
        <v>82208</v>
      </c>
      <c r="D25" s="4"/>
      <c r="E25" s="8"/>
      <c r="F25" s="8"/>
    </row>
    <row r="26" spans="2:6" ht="15.75" x14ac:dyDescent="0.3">
      <c r="B26" s="16" t="s">
        <v>5</v>
      </c>
      <c r="C26" s="17">
        <v>1</v>
      </c>
      <c r="D26" s="4"/>
      <c r="E26" s="8"/>
      <c r="F26" s="8"/>
    </row>
    <row r="27" spans="2:6" ht="15.75" x14ac:dyDescent="0.3">
      <c r="B27" s="44" t="s">
        <v>6</v>
      </c>
      <c r="C27" s="45"/>
      <c r="D27" s="4"/>
      <c r="E27" s="12"/>
      <c r="F27" s="8"/>
    </row>
    <row r="28" spans="2:6" ht="15.75" x14ac:dyDescent="0.3">
      <c r="B28" s="44" t="s">
        <v>7</v>
      </c>
      <c r="C28" s="45"/>
      <c r="D28" s="4"/>
      <c r="E28" s="12"/>
      <c r="F28" s="8"/>
    </row>
    <row r="29" spans="2:6" ht="16.5" thickBot="1" x14ac:dyDescent="0.35">
      <c r="B29" s="44" t="s">
        <v>8</v>
      </c>
      <c r="C29" s="45"/>
      <c r="D29" s="4"/>
      <c r="E29" s="12"/>
      <c r="F29" s="13"/>
    </row>
    <row r="30" spans="2:6" ht="15.75" thickBot="1" x14ac:dyDescent="0.3">
      <c r="B30" s="18" t="s">
        <v>9</v>
      </c>
      <c r="C30" s="18" t="s">
        <v>10</v>
      </c>
      <c r="D30" s="18" t="s">
        <v>11</v>
      </c>
      <c r="E30" s="19" t="s">
        <v>12</v>
      </c>
      <c r="F30" s="18" t="s">
        <v>13</v>
      </c>
    </row>
    <row r="31" spans="2:6" ht="15.75" x14ac:dyDescent="0.3">
      <c r="B31" s="25"/>
      <c r="C31" s="26"/>
      <c r="D31" s="27"/>
      <c r="E31" s="28"/>
      <c r="F31" s="29"/>
    </row>
    <row r="32" spans="2:6" ht="15.75" x14ac:dyDescent="0.3">
      <c r="B32" s="50">
        <v>100000014</v>
      </c>
      <c r="C32" s="21" t="s">
        <v>44</v>
      </c>
      <c r="D32" s="46">
        <v>1</v>
      </c>
      <c r="E32" s="47">
        <v>1500000</v>
      </c>
      <c r="F32" s="30">
        <v>1500000</v>
      </c>
    </row>
    <row r="33" spans="2:6" ht="16.5" thickBot="1" x14ac:dyDescent="0.35">
      <c r="B33" s="50"/>
      <c r="C33" s="34"/>
      <c r="D33" s="31"/>
      <c r="E33" s="32" t="s">
        <v>14</v>
      </c>
      <c r="F33" s="36">
        <f>F32</f>
        <v>1500000</v>
      </c>
    </row>
    <row r="35" spans="2:6" ht="15.75" thickBot="1" x14ac:dyDescent="0.3"/>
    <row r="36" spans="2:6" ht="15.75" thickBot="1" x14ac:dyDescent="0.3">
      <c r="B36" s="37"/>
      <c r="C36" s="38" t="s">
        <v>45</v>
      </c>
      <c r="D36" s="1"/>
      <c r="E36" s="2"/>
      <c r="F36" s="3"/>
    </row>
    <row r="37" spans="2:6" ht="15.75" x14ac:dyDescent="0.3">
      <c r="B37" s="39" t="s">
        <v>0</v>
      </c>
      <c r="C37" s="40" t="s">
        <v>47</v>
      </c>
      <c r="D37" s="4"/>
      <c r="E37" s="48"/>
      <c r="F37" s="6"/>
    </row>
    <row r="38" spans="2:6" ht="15.75" x14ac:dyDescent="0.3">
      <c r="B38" s="41" t="s">
        <v>1</v>
      </c>
      <c r="C38" s="42" t="s">
        <v>48</v>
      </c>
      <c r="D38" s="7"/>
      <c r="E38" s="55" t="s">
        <v>57</v>
      </c>
      <c r="F38" s="8"/>
    </row>
    <row r="39" spans="2:6" ht="15.75" x14ac:dyDescent="0.3">
      <c r="B39" s="41" t="s">
        <v>2</v>
      </c>
      <c r="C39" s="43"/>
      <c r="D39" s="9"/>
      <c r="E39" s="10"/>
      <c r="F39" s="8"/>
    </row>
    <row r="40" spans="2:6" ht="15.75" x14ac:dyDescent="0.3">
      <c r="B40" s="41" t="s">
        <v>3</v>
      </c>
      <c r="C40" s="43"/>
      <c r="D40" s="4"/>
      <c r="E40" s="11"/>
      <c r="F40" s="8"/>
    </row>
    <row r="41" spans="2:6" ht="15.75" x14ac:dyDescent="0.3">
      <c r="B41" s="41" t="s">
        <v>4</v>
      </c>
      <c r="C41" s="43" t="s">
        <v>49</v>
      </c>
      <c r="D41" s="4"/>
      <c r="E41" s="8"/>
      <c r="F41" s="8"/>
    </row>
    <row r="42" spans="2:6" ht="15.75" x14ac:dyDescent="0.3">
      <c r="B42" s="16" t="s">
        <v>5</v>
      </c>
      <c r="C42" s="17"/>
      <c r="D42" s="4"/>
      <c r="E42" s="8"/>
      <c r="F42" s="8"/>
    </row>
    <row r="43" spans="2:6" ht="15.75" x14ac:dyDescent="0.3">
      <c r="B43" s="44" t="s">
        <v>6</v>
      </c>
      <c r="C43" s="45"/>
      <c r="D43" s="4"/>
      <c r="E43" s="12"/>
      <c r="F43" s="8"/>
    </row>
    <row r="44" spans="2:6" ht="15.75" x14ac:dyDescent="0.3">
      <c r="B44" s="44" t="s">
        <v>7</v>
      </c>
      <c r="C44" s="45"/>
      <c r="D44" s="4"/>
      <c r="E44" s="12"/>
      <c r="F44" s="8"/>
    </row>
    <row r="45" spans="2:6" ht="16.5" thickBot="1" x14ac:dyDescent="0.35">
      <c r="B45" s="44" t="s">
        <v>8</v>
      </c>
      <c r="C45" s="45"/>
      <c r="D45" s="4"/>
      <c r="E45" s="12"/>
      <c r="F45" s="13"/>
    </row>
    <row r="46" spans="2:6" ht="15.75" thickBot="1" x14ac:dyDescent="0.3">
      <c r="B46" s="18" t="s">
        <v>9</v>
      </c>
      <c r="C46" s="18" t="s">
        <v>10</v>
      </c>
      <c r="D46" s="18" t="s">
        <v>11</v>
      </c>
      <c r="E46" s="19" t="s">
        <v>12</v>
      </c>
      <c r="F46" s="18" t="s">
        <v>13</v>
      </c>
    </row>
    <row r="47" spans="2:6" ht="15.75" x14ac:dyDescent="0.3">
      <c r="B47" s="25"/>
      <c r="C47" s="26"/>
      <c r="D47" s="27"/>
      <c r="E47" s="28"/>
      <c r="F47" s="29"/>
    </row>
    <row r="48" spans="2:6" ht="15.75" x14ac:dyDescent="0.3">
      <c r="B48" s="50">
        <v>553600</v>
      </c>
      <c r="C48" s="51" t="s">
        <v>50</v>
      </c>
      <c r="D48" s="52">
        <v>1</v>
      </c>
      <c r="E48" s="53">
        <v>1700000</v>
      </c>
      <c r="F48" s="54">
        <f>E48*D48</f>
        <v>1700000</v>
      </c>
    </row>
    <row r="49" spans="2:6" ht="15.75" x14ac:dyDescent="0.3">
      <c r="B49" s="50">
        <v>272051</v>
      </c>
      <c r="C49" s="51" t="s">
        <v>51</v>
      </c>
      <c r="D49" s="52">
        <v>1</v>
      </c>
      <c r="E49" s="53">
        <v>200000</v>
      </c>
      <c r="F49" s="54">
        <f>E49*D49</f>
        <v>200000</v>
      </c>
    </row>
    <row r="50" spans="2:6" ht="15.75" x14ac:dyDescent="0.3">
      <c r="B50" s="50">
        <v>283661</v>
      </c>
      <c r="C50" s="21" t="s">
        <v>52</v>
      </c>
      <c r="D50" s="46">
        <v>1</v>
      </c>
      <c r="E50" s="47">
        <v>240000</v>
      </c>
      <c r="F50" s="30">
        <f>E50*D50</f>
        <v>240000</v>
      </c>
    </row>
    <row r="51" spans="2:6" ht="15.75" x14ac:dyDescent="0.3">
      <c r="B51" s="50">
        <v>550316</v>
      </c>
      <c r="C51" s="56" t="s">
        <v>53</v>
      </c>
      <c r="D51" s="57">
        <v>1</v>
      </c>
      <c r="E51" s="58">
        <v>150000</v>
      </c>
      <c r="F51" s="59">
        <f>E51*D51</f>
        <v>150000</v>
      </c>
    </row>
    <row r="52" spans="2:6" ht="15.75" x14ac:dyDescent="0.3">
      <c r="B52" s="50">
        <v>28325</v>
      </c>
      <c r="C52" s="56" t="s">
        <v>54</v>
      </c>
      <c r="D52" s="57">
        <v>1</v>
      </c>
      <c r="E52" s="58">
        <v>100000</v>
      </c>
      <c r="F52" s="59">
        <f>E52*D52</f>
        <v>100000</v>
      </c>
    </row>
    <row r="53" spans="2:6" ht="15.75" x14ac:dyDescent="0.3">
      <c r="B53" s="50"/>
      <c r="C53" s="56"/>
      <c r="D53" s="57"/>
      <c r="E53" s="58"/>
      <c r="F53" s="59"/>
    </row>
    <row r="54" spans="2:6" ht="16.5" thickBot="1" x14ac:dyDescent="0.35">
      <c r="B54" s="50"/>
      <c r="C54" s="34"/>
      <c r="D54" s="31"/>
      <c r="E54" s="32" t="s">
        <v>14</v>
      </c>
      <c r="F54" s="36">
        <f>SUM(F48:F53)</f>
        <v>2390000</v>
      </c>
    </row>
    <row r="56" spans="2:6" ht="15.75" thickBot="1" x14ac:dyDescent="0.3"/>
    <row r="57" spans="2:6" ht="15.75" thickBot="1" x14ac:dyDescent="0.3">
      <c r="B57" s="37"/>
      <c r="C57" s="38" t="s">
        <v>71</v>
      </c>
      <c r="D57" s="1"/>
      <c r="E57" s="2"/>
      <c r="F57" s="3"/>
    </row>
    <row r="58" spans="2:6" ht="16.5" thickBot="1" x14ac:dyDescent="0.35">
      <c r="B58" s="39" t="s">
        <v>0</v>
      </c>
      <c r="C58" s="43" t="s">
        <v>59</v>
      </c>
      <c r="D58" s="4"/>
      <c r="E58" s="48"/>
      <c r="F58" s="6"/>
    </row>
    <row r="59" spans="2:6" ht="15.75" x14ac:dyDescent="0.3">
      <c r="B59" s="41" t="s">
        <v>1</v>
      </c>
      <c r="C59" s="40" t="s">
        <v>58</v>
      </c>
      <c r="D59" s="7"/>
      <c r="E59" s="55" t="s">
        <v>57</v>
      </c>
      <c r="F59" s="8"/>
    </row>
    <row r="60" spans="2:6" ht="15.75" x14ac:dyDescent="0.3">
      <c r="B60" s="41" t="s">
        <v>2</v>
      </c>
      <c r="C60" s="43"/>
      <c r="D60" s="9"/>
      <c r="E60" s="10"/>
      <c r="F60" s="8"/>
    </row>
    <row r="61" spans="2:6" ht="15.75" x14ac:dyDescent="0.3">
      <c r="B61" s="41" t="s">
        <v>3</v>
      </c>
      <c r="C61" s="43"/>
      <c r="D61" s="4"/>
      <c r="E61" s="11"/>
      <c r="F61" s="8"/>
    </row>
    <row r="62" spans="2:6" ht="15.75" x14ac:dyDescent="0.3">
      <c r="B62" s="41" t="s">
        <v>4</v>
      </c>
      <c r="C62" s="43" t="s">
        <v>60</v>
      </c>
      <c r="D62" s="4"/>
      <c r="E62" s="8"/>
      <c r="F62" s="8"/>
    </row>
    <row r="63" spans="2:6" ht="15.75" x14ac:dyDescent="0.3">
      <c r="B63" s="16" t="s">
        <v>5</v>
      </c>
      <c r="C63" s="17"/>
      <c r="D63" s="4"/>
      <c r="E63" s="8"/>
      <c r="F63" s="8"/>
    </row>
    <row r="64" spans="2:6" ht="15.75" x14ac:dyDescent="0.3">
      <c r="B64" s="44" t="s">
        <v>6</v>
      </c>
      <c r="C64" s="45"/>
      <c r="D64" s="4"/>
      <c r="E64" s="12"/>
      <c r="F64" s="8"/>
    </row>
    <row r="65" spans="2:6" ht="15.75" x14ac:dyDescent="0.3">
      <c r="B65" s="44" t="s">
        <v>7</v>
      </c>
      <c r="C65" s="45"/>
      <c r="D65" s="4"/>
      <c r="E65" s="12"/>
      <c r="F65" s="8"/>
    </row>
    <row r="66" spans="2:6" ht="16.5" thickBot="1" x14ac:dyDescent="0.35">
      <c r="B66" s="44" t="s">
        <v>8</v>
      </c>
      <c r="C66" s="45"/>
      <c r="D66" s="4"/>
      <c r="E66" s="12"/>
      <c r="F66" s="13"/>
    </row>
    <row r="67" spans="2:6" ht="15.75" thickBot="1" x14ac:dyDescent="0.3">
      <c r="B67" s="18" t="s">
        <v>9</v>
      </c>
      <c r="C67" s="18" t="s">
        <v>10</v>
      </c>
      <c r="D67" s="18" t="s">
        <v>11</v>
      </c>
      <c r="E67" s="19" t="s">
        <v>12</v>
      </c>
      <c r="F67" s="18" t="s">
        <v>13</v>
      </c>
    </row>
    <row r="68" spans="2:6" ht="15.75" x14ac:dyDescent="0.3">
      <c r="B68" s="25"/>
      <c r="C68" s="26"/>
      <c r="D68" s="27"/>
      <c r="E68" s="28"/>
      <c r="F68" s="29"/>
    </row>
    <row r="69" spans="2:6" ht="15.75" x14ac:dyDescent="0.3">
      <c r="B69" s="50">
        <v>553600</v>
      </c>
      <c r="C69" s="51" t="s">
        <v>50</v>
      </c>
      <c r="D69" s="52">
        <v>1</v>
      </c>
      <c r="E69" s="53">
        <v>1600000</v>
      </c>
      <c r="F69" s="54">
        <f t="shared" ref="F69:F85" si="0">E69*D69</f>
        <v>1600000</v>
      </c>
    </row>
    <row r="70" spans="2:6" ht="15.75" x14ac:dyDescent="0.3">
      <c r="B70" s="50">
        <v>28466</v>
      </c>
      <c r="C70" s="51" t="s">
        <v>61</v>
      </c>
      <c r="D70" s="52">
        <v>1</v>
      </c>
      <c r="E70" s="53">
        <v>590000</v>
      </c>
      <c r="F70" s="54">
        <f t="shared" si="0"/>
        <v>590000</v>
      </c>
    </row>
    <row r="71" spans="2:6" ht="15.75" x14ac:dyDescent="0.3">
      <c r="B71" s="50">
        <v>284631</v>
      </c>
      <c r="C71" s="21" t="s">
        <v>52</v>
      </c>
      <c r="D71" s="46">
        <v>1</v>
      </c>
      <c r="E71" s="47">
        <v>240000</v>
      </c>
      <c r="F71" s="30">
        <f t="shared" si="0"/>
        <v>240000</v>
      </c>
    </row>
    <row r="72" spans="2:6" ht="15.75" x14ac:dyDescent="0.3">
      <c r="B72" s="50">
        <v>550316</v>
      </c>
      <c r="C72" s="56" t="s">
        <v>53</v>
      </c>
      <c r="D72" s="57">
        <v>1</v>
      </c>
      <c r="E72" s="58">
        <v>150000</v>
      </c>
      <c r="F72" s="59">
        <f t="shared" si="0"/>
        <v>150000</v>
      </c>
    </row>
    <row r="73" spans="2:6" ht="15.75" x14ac:dyDescent="0.3">
      <c r="B73" s="50">
        <v>272152</v>
      </c>
      <c r="C73" s="56" t="s">
        <v>61</v>
      </c>
      <c r="D73" s="57">
        <v>2</v>
      </c>
      <c r="E73" s="58">
        <v>190000</v>
      </c>
      <c r="F73" s="59">
        <f t="shared" si="0"/>
        <v>380000</v>
      </c>
    </row>
    <row r="74" spans="2:6" ht="15.75" x14ac:dyDescent="0.3">
      <c r="B74" s="50">
        <v>11340</v>
      </c>
      <c r="C74" s="56" t="s">
        <v>62</v>
      </c>
      <c r="D74" s="57">
        <v>1</v>
      </c>
      <c r="E74" s="58">
        <v>370000</v>
      </c>
      <c r="F74" s="59">
        <f t="shared" si="0"/>
        <v>370000</v>
      </c>
    </row>
    <row r="75" spans="2:6" ht="15.75" x14ac:dyDescent="0.3">
      <c r="B75" s="50">
        <v>28325</v>
      </c>
      <c r="C75" s="56" t="s">
        <v>63</v>
      </c>
      <c r="D75" s="57">
        <v>1</v>
      </c>
      <c r="E75" s="58">
        <v>100000</v>
      </c>
      <c r="F75" s="59">
        <f t="shared" si="0"/>
        <v>100000</v>
      </c>
    </row>
    <row r="76" spans="2:6" ht="15.75" x14ac:dyDescent="0.3">
      <c r="B76" s="50">
        <v>552531</v>
      </c>
      <c r="C76" s="56" t="s">
        <v>64</v>
      </c>
      <c r="D76" s="57">
        <v>1</v>
      </c>
      <c r="E76" s="58">
        <v>20000</v>
      </c>
      <c r="F76" s="59">
        <f t="shared" si="0"/>
        <v>20000</v>
      </c>
    </row>
    <row r="77" spans="2:6" ht="15.75" x14ac:dyDescent="0.3">
      <c r="B77" s="50">
        <v>552014</v>
      </c>
      <c r="C77" s="56" t="s">
        <v>65</v>
      </c>
      <c r="D77" s="57">
        <v>1</v>
      </c>
      <c r="E77" s="58">
        <v>8356000</v>
      </c>
      <c r="F77" s="59">
        <f t="shared" si="0"/>
        <v>8356000</v>
      </c>
    </row>
    <row r="78" spans="2:6" ht="15.75" x14ac:dyDescent="0.3">
      <c r="B78" s="50">
        <v>550316</v>
      </c>
      <c r="C78" s="56" t="s">
        <v>66</v>
      </c>
      <c r="D78" s="57">
        <v>1</v>
      </c>
      <c r="E78" s="58">
        <v>150000</v>
      </c>
      <c r="F78" s="59">
        <f t="shared" si="0"/>
        <v>150000</v>
      </c>
    </row>
    <row r="79" spans="2:6" ht="15.75" x14ac:dyDescent="0.3">
      <c r="B79" s="50">
        <v>550057</v>
      </c>
      <c r="C79" s="56" t="s">
        <v>67</v>
      </c>
      <c r="D79" s="57">
        <v>1</v>
      </c>
      <c r="E79" s="58">
        <v>250000</v>
      </c>
      <c r="F79" s="59">
        <f t="shared" si="0"/>
        <v>250000</v>
      </c>
    </row>
    <row r="80" spans="2:6" ht="15.75" x14ac:dyDescent="0.3">
      <c r="B80" s="50">
        <v>550448</v>
      </c>
      <c r="C80" s="56" t="s">
        <v>68</v>
      </c>
      <c r="D80" s="57">
        <v>4</v>
      </c>
      <c r="E80" s="58">
        <v>4000</v>
      </c>
      <c r="F80" s="59">
        <f t="shared" si="0"/>
        <v>16000</v>
      </c>
    </row>
    <row r="81" spans="2:6" ht="15.75" x14ac:dyDescent="0.3">
      <c r="B81" s="50">
        <v>554903</v>
      </c>
      <c r="C81" s="56" t="s">
        <v>69</v>
      </c>
      <c r="D81" s="57">
        <v>1</v>
      </c>
      <c r="E81" s="58">
        <v>80000</v>
      </c>
      <c r="F81" s="59">
        <f t="shared" si="0"/>
        <v>80000</v>
      </c>
    </row>
    <row r="82" spans="2:6" ht="15.75" x14ac:dyDescent="0.3">
      <c r="B82" s="50">
        <v>283121</v>
      </c>
      <c r="C82" s="56" t="s">
        <v>61</v>
      </c>
      <c r="D82" s="57">
        <v>1</v>
      </c>
      <c r="E82" s="58">
        <v>240000</v>
      </c>
      <c r="F82" s="59">
        <f t="shared" si="0"/>
        <v>240000</v>
      </c>
    </row>
    <row r="83" spans="2:6" ht="15.75" x14ac:dyDescent="0.3">
      <c r="B83" s="50">
        <v>28463</v>
      </c>
      <c r="C83" s="56" t="s">
        <v>70</v>
      </c>
      <c r="D83" s="57">
        <v>1</v>
      </c>
      <c r="E83" s="58">
        <v>290000</v>
      </c>
      <c r="F83" s="59">
        <f t="shared" si="0"/>
        <v>290000</v>
      </c>
    </row>
    <row r="84" spans="2:6" ht="15.75" x14ac:dyDescent="0.3">
      <c r="B84" s="50">
        <v>295051</v>
      </c>
      <c r="C84" s="56" t="s">
        <v>61</v>
      </c>
      <c r="D84" s="57">
        <v>1</v>
      </c>
      <c r="E84" s="58">
        <v>298000</v>
      </c>
      <c r="F84" s="59">
        <f t="shared" si="0"/>
        <v>298000</v>
      </c>
    </row>
    <row r="85" spans="2:6" ht="15.75" x14ac:dyDescent="0.3">
      <c r="B85" s="50">
        <v>272153</v>
      </c>
      <c r="C85" s="56" t="s">
        <v>61</v>
      </c>
      <c r="D85" s="57">
        <v>1</v>
      </c>
      <c r="E85" s="58">
        <v>270000</v>
      </c>
      <c r="F85" s="59">
        <f t="shared" si="0"/>
        <v>270000</v>
      </c>
    </row>
    <row r="86" spans="2:6" ht="15.75" x14ac:dyDescent="0.3">
      <c r="B86" s="50"/>
      <c r="C86" s="56"/>
      <c r="D86" s="57"/>
      <c r="E86" s="58"/>
      <c r="F86" s="59"/>
    </row>
    <row r="87" spans="2:6" ht="16.5" thickBot="1" x14ac:dyDescent="0.35">
      <c r="B87" s="50"/>
      <c r="C87" s="34"/>
      <c r="D87" s="31"/>
      <c r="E87" s="32" t="s">
        <v>14</v>
      </c>
      <c r="F87" s="36">
        <f>SUM(F69:F86)</f>
        <v>13400000</v>
      </c>
    </row>
    <row r="90" spans="2:6" x14ac:dyDescent="0.25">
      <c r="E90" s="61" t="s">
        <v>16</v>
      </c>
      <c r="F90" s="62">
        <f>F54+F33+F17+F87</f>
        <v>17962700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"/>
  <sheetViews>
    <sheetView topLeftCell="A61" workbookViewId="0">
      <selection activeCell="I71" sqref="I71"/>
    </sheetView>
  </sheetViews>
  <sheetFormatPr baseColWidth="10" defaultRowHeight="15" x14ac:dyDescent="0.25"/>
  <cols>
    <col min="2" max="2" width="34" customWidth="1"/>
    <col min="3" max="3" width="38.28515625" customWidth="1"/>
    <col min="4" max="4" width="15.42578125" customWidth="1"/>
    <col min="5" max="5" width="14.85546875" customWidth="1"/>
    <col min="6" max="6" width="17.7109375" customWidth="1"/>
  </cols>
  <sheetData>
    <row r="2" spans="2:8" ht="15.75" thickBot="1" x14ac:dyDescent="0.3"/>
    <row r="3" spans="2:8" ht="15.75" thickBot="1" x14ac:dyDescent="0.3">
      <c r="B3" s="140" t="s">
        <v>105</v>
      </c>
      <c r="C3" s="38" t="s">
        <v>15</v>
      </c>
      <c r="D3" s="1"/>
      <c r="E3" s="2"/>
      <c r="F3" s="3"/>
    </row>
    <row r="4" spans="2:8" ht="15.75" x14ac:dyDescent="0.3">
      <c r="B4" s="39" t="s">
        <v>0</v>
      </c>
      <c r="C4" s="40" t="s">
        <v>81</v>
      </c>
      <c r="D4" s="4"/>
      <c r="E4" s="5" t="s">
        <v>22</v>
      </c>
      <c r="F4" s="6"/>
    </row>
    <row r="5" spans="2:8" ht="15.75" x14ac:dyDescent="0.3">
      <c r="B5" s="41" t="s">
        <v>1</v>
      </c>
      <c r="C5" s="42" t="s">
        <v>82</v>
      </c>
      <c r="D5" s="7"/>
      <c r="E5" s="48"/>
      <c r="F5" s="8"/>
    </row>
    <row r="6" spans="2:8" ht="16.5" x14ac:dyDescent="0.3">
      <c r="B6" s="41" t="s">
        <v>2</v>
      </c>
      <c r="C6" s="43">
        <v>128029</v>
      </c>
      <c r="D6" s="9"/>
      <c r="E6" s="63">
        <v>41947</v>
      </c>
      <c r="F6" s="8"/>
    </row>
    <row r="7" spans="2:8" ht="15.75" x14ac:dyDescent="0.3">
      <c r="B7" s="41" t="s">
        <v>3</v>
      </c>
      <c r="C7" s="43"/>
      <c r="D7" s="4"/>
      <c r="E7" s="60" t="s">
        <v>111</v>
      </c>
      <c r="F7" s="8"/>
    </row>
    <row r="8" spans="2:8" ht="15.75" x14ac:dyDescent="0.3">
      <c r="B8" s="41" t="s">
        <v>4</v>
      </c>
      <c r="C8" s="43" t="s">
        <v>208</v>
      </c>
      <c r="D8" s="4"/>
      <c r="E8" s="8"/>
      <c r="F8" s="8"/>
    </row>
    <row r="9" spans="2:8" ht="15.75" x14ac:dyDescent="0.3">
      <c r="B9" s="16" t="s">
        <v>5</v>
      </c>
      <c r="C9" s="17">
        <v>1</v>
      </c>
      <c r="D9" s="4"/>
      <c r="E9" s="8"/>
      <c r="F9" s="8"/>
    </row>
    <row r="10" spans="2:8" ht="15.75" x14ac:dyDescent="0.3">
      <c r="B10" s="44" t="s">
        <v>6</v>
      </c>
      <c r="C10" s="45"/>
      <c r="D10" s="4"/>
      <c r="E10" s="12"/>
      <c r="F10" s="8"/>
      <c r="H10" s="144" t="s">
        <v>181</v>
      </c>
    </row>
    <row r="11" spans="2:8" ht="15.75" x14ac:dyDescent="0.3">
      <c r="B11" s="44" t="s">
        <v>7</v>
      </c>
      <c r="C11" s="45"/>
      <c r="D11" s="4"/>
      <c r="E11" s="12"/>
      <c r="F11" s="8"/>
    </row>
    <row r="12" spans="2:8" ht="16.5" thickBot="1" x14ac:dyDescent="0.35">
      <c r="B12" s="44" t="s">
        <v>8</v>
      </c>
      <c r="C12" s="45"/>
      <c r="D12" s="4"/>
      <c r="E12" s="12"/>
      <c r="F12" s="49"/>
    </row>
    <row r="13" spans="2:8" ht="16.5" thickBot="1" x14ac:dyDescent="0.35">
      <c r="B13" s="84" t="s">
        <v>9</v>
      </c>
      <c r="C13" s="85" t="s">
        <v>10</v>
      </c>
      <c r="D13" s="85" t="s">
        <v>11</v>
      </c>
      <c r="E13" s="85" t="s">
        <v>12</v>
      </c>
      <c r="F13" s="86" t="s">
        <v>13</v>
      </c>
      <c r="H13" s="136" t="s">
        <v>22</v>
      </c>
    </row>
    <row r="14" spans="2:8" x14ac:dyDescent="0.25">
      <c r="B14" s="52"/>
      <c r="C14" s="51"/>
      <c r="D14" s="92"/>
      <c r="E14" s="53"/>
      <c r="F14" s="93"/>
    </row>
    <row r="15" spans="2:8" x14ac:dyDescent="0.25">
      <c r="B15" s="46" t="s">
        <v>83</v>
      </c>
      <c r="C15" s="46" t="s">
        <v>84</v>
      </c>
      <c r="D15" s="67">
        <v>10</v>
      </c>
      <c r="E15" s="68">
        <v>45000</v>
      </c>
      <c r="F15" s="68">
        <f>E15*D15</f>
        <v>450000</v>
      </c>
    </row>
    <row r="16" spans="2:8" ht="15.75" x14ac:dyDescent="0.3">
      <c r="B16" s="20"/>
      <c r="C16" s="23"/>
      <c r="D16" s="46"/>
      <c r="E16" s="24" t="s">
        <v>14</v>
      </c>
      <c r="F16" s="33">
        <f>F15</f>
        <v>450000</v>
      </c>
    </row>
    <row r="18" spans="2:7" ht="15.75" thickBot="1" x14ac:dyDescent="0.3"/>
    <row r="19" spans="2:7" ht="15.75" thickBot="1" x14ac:dyDescent="0.3">
      <c r="B19" s="37"/>
      <c r="C19" s="38" t="s">
        <v>19</v>
      </c>
      <c r="D19" s="1"/>
      <c r="E19" s="2"/>
      <c r="F19" s="3"/>
    </row>
    <row r="20" spans="2:7" ht="15.75" x14ac:dyDescent="0.3">
      <c r="B20" s="39" t="s">
        <v>0</v>
      </c>
      <c r="C20" s="40" t="s">
        <v>85</v>
      </c>
      <c r="D20" s="4"/>
      <c r="E20" s="5" t="s">
        <v>22</v>
      </c>
      <c r="F20" s="6"/>
    </row>
    <row r="21" spans="2:7" ht="15.75" x14ac:dyDescent="0.3">
      <c r="B21" s="41" t="s">
        <v>1</v>
      </c>
      <c r="C21" s="42" t="s">
        <v>86</v>
      </c>
      <c r="D21" s="7"/>
      <c r="E21" s="48"/>
      <c r="F21" s="8"/>
    </row>
    <row r="22" spans="2:7" ht="16.5" x14ac:dyDescent="0.3">
      <c r="B22" s="41" t="s">
        <v>2</v>
      </c>
      <c r="C22" s="43"/>
      <c r="D22" s="9"/>
      <c r="E22" s="63">
        <v>41947</v>
      </c>
      <c r="F22" s="8"/>
    </row>
    <row r="23" spans="2:7" ht="15.75" x14ac:dyDescent="0.3">
      <c r="B23" s="41" t="s">
        <v>3</v>
      </c>
      <c r="C23" s="43"/>
      <c r="D23" s="4"/>
      <c r="E23" s="81" t="s">
        <v>112</v>
      </c>
      <c r="F23" s="8"/>
    </row>
    <row r="24" spans="2:7" ht="15.75" x14ac:dyDescent="0.3">
      <c r="B24" s="41" t="s">
        <v>4</v>
      </c>
      <c r="C24" s="43"/>
      <c r="D24" s="4"/>
      <c r="E24" s="8"/>
      <c r="F24" s="8"/>
    </row>
    <row r="25" spans="2:7" ht="15.75" x14ac:dyDescent="0.3">
      <c r="B25" s="16" t="s">
        <v>5</v>
      </c>
      <c r="C25" s="17">
        <v>1</v>
      </c>
      <c r="D25" s="4"/>
      <c r="E25" s="8"/>
      <c r="F25" s="8"/>
      <c r="G25" t="s">
        <v>209</v>
      </c>
    </row>
    <row r="26" spans="2:7" ht="15.75" x14ac:dyDescent="0.3">
      <c r="B26" s="44" t="s">
        <v>6</v>
      </c>
      <c r="C26" s="45">
        <v>7162</v>
      </c>
      <c r="D26" s="4"/>
      <c r="E26" s="12"/>
      <c r="F26" s="8"/>
      <c r="G26" t="s">
        <v>210</v>
      </c>
    </row>
    <row r="27" spans="2:7" ht="15.75" x14ac:dyDescent="0.3">
      <c r="B27" s="44" t="s">
        <v>7</v>
      </c>
      <c r="C27" s="45"/>
      <c r="D27" s="4"/>
      <c r="E27" s="12"/>
      <c r="F27" s="8"/>
    </row>
    <row r="28" spans="2:7" ht="16.5" thickBot="1" x14ac:dyDescent="0.35">
      <c r="B28" s="44" t="s">
        <v>8</v>
      </c>
      <c r="C28" s="45"/>
      <c r="D28" s="4"/>
      <c r="E28" s="12"/>
      <c r="F28" s="49"/>
    </row>
    <row r="29" spans="2:7" ht="16.5" thickBot="1" x14ac:dyDescent="0.35">
      <c r="B29" s="84" t="s">
        <v>9</v>
      </c>
      <c r="C29" s="85" t="s">
        <v>10</v>
      </c>
      <c r="D29" s="85" t="s">
        <v>11</v>
      </c>
      <c r="E29" s="85" t="s">
        <v>12</v>
      </c>
      <c r="F29" s="86" t="s">
        <v>13</v>
      </c>
    </row>
    <row r="30" spans="2:7" x14ac:dyDescent="0.25">
      <c r="B30" s="52"/>
      <c r="C30" s="51"/>
      <c r="D30" s="52"/>
      <c r="E30" s="53"/>
      <c r="F30" s="73"/>
    </row>
    <row r="31" spans="2:7" x14ac:dyDescent="0.25">
      <c r="B31" s="137">
        <v>3200000000</v>
      </c>
      <c r="C31" s="46" t="s">
        <v>87</v>
      </c>
      <c r="D31" s="46">
        <v>1</v>
      </c>
      <c r="E31" s="68">
        <v>497390</v>
      </c>
      <c r="F31" s="68">
        <f>E31*D31</f>
        <v>497390</v>
      </c>
    </row>
    <row r="32" spans="2:7" ht="15.75" x14ac:dyDescent="0.3">
      <c r="B32" s="20"/>
      <c r="C32" s="23"/>
      <c r="D32" s="46"/>
      <c r="E32" s="24" t="s">
        <v>14</v>
      </c>
      <c r="F32" s="33">
        <f>SUM(F31)</f>
        <v>497390</v>
      </c>
    </row>
    <row r="34" spans="1:6" ht="15.75" thickBot="1" x14ac:dyDescent="0.3"/>
    <row r="35" spans="1:6" ht="15.75" thickBot="1" x14ac:dyDescent="0.3">
      <c r="B35" s="37"/>
      <c r="C35" s="38" t="s">
        <v>73</v>
      </c>
      <c r="D35" s="1"/>
      <c r="E35" s="2"/>
      <c r="F35" s="3"/>
    </row>
    <row r="36" spans="1:6" ht="15.75" x14ac:dyDescent="0.3">
      <c r="B36" s="39" t="s">
        <v>0</v>
      </c>
      <c r="C36" s="40" t="s">
        <v>88</v>
      </c>
      <c r="D36" s="4"/>
      <c r="E36" s="5" t="s">
        <v>22</v>
      </c>
      <c r="F36" s="6"/>
    </row>
    <row r="37" spans="1:6" ht="15.75" x14ac:dyDescent="0.3">
      <c r="B37" s="41" t="s">
        <v>1</v>
      </c>
      <c r="C37" s="42" t="s">
        <v>89</v>
      </c>
      <c r="D37" s="7"/>
      <c r="E37" s="48"/>
      <c r="F37" s="8"/>
    </row>
    <row r="38" spans="1:6" ht="16.5" x14ac:dyDescent="0.3">
      <c r="B38" s="41" t="s">
        <v>2</v>
      </c>
      <c r="C38" s="43">
        <v>127552</v>
      </c>
      <c r="D38" s="9"/>
      <c r="E38" s="63">
        <v>41947</v>
      </c>
      <c r="F38" s="8"/>
    </row>
    <row r="39" spans="1:6" ht="15.75" x14ac:dyDescent="0.3">
      <c r="B39" s="41" t="s">
        <v>3</v>
      </c>
      <c r="C39" s="43"/>
      <c r="D39" s="4"/>
      <c r="E39" s="81" t="s">
        <v>113</v>
      </c>
      <c r="F39" s="8"/>
    </row>
    <row r="40" spans="1:6" ht="15.75" x14ac:dyDescent="0.3">
      <c r="B40" s="41" t="s">
        <v>4</v>
      </c>
      <c r="C40" s="43" t="s">
        <v>198</v>
      </c>
      <c r="D40" s="4"/>
      <c r="E40" s="8"/>
      <c r="F40" s="8"/>
    </row>
    <row r="41" spans="1:6" ht="15.75" x14ac:dyDescent="0.3">
      <c r="B41" s="16" t="s">
        <v>5</v>
      </c>
      <c r="C41" s="17">
        <v>1</v>
      </c>
      <c r="D41" s="4"/>
      <c r="E41" s="8"/>
      <c r="F41" s="8"/>
    </row>
    <row r="42" spans="1:6" ht="15.75" x14ac:dyDescent="0.3">
      <c r="B42" s="44" t="s">
        <v>6</v>
      </c>
      <c r="C42" s="45"/>
      <c r="D42" s="4"/>
      <c r="E42" s="12"/>
      <c r="F42" s="8"/>
    </row>
    <row r="43" spans="1:6" ht="15.75" x14ac:dyDescent="0.3">
      <c r="B43" s="44" t="s">
        <v>7</v>
      </c>
      <c r="C43" s="45"/>
      <c r="D43" s="4"/>
      <c r="E43" s="12"/>
      <c r="F43" s="8"/>
    </row>
    <row r="44" spans="1:6" ht="16.5" thickBot="1" x14ac:dyDescent="0.35">
      <c r="B44" s="44" t="s">
        <v>8</v>
      </c>
      <c r="C44" s="45"/>
      <c r="D44" s="4"/>
      <c r="E44" s="12"/>
      <c r="F44" s="49"/>
    </row>
    <row r="45" spans="1:6" ht="16.5" thickBot="1" x14ac:dyDescent="0.35">
      <c r="B45" s="84" t="s">
        <v>9</v>
      </c>
      <c r="C45" s="85" t="s">
        <v>10</v>
      </c>
      <c r="D45" s="85" t="s">
        <v>11</v>
      </c>
      <c r="E45" s="85" t="s">
        <v>12</v>
      </c>
      <c r="F45" s="86" t="s">
        <v>13</v>
      </c>
    </row>
    <row r="46" spans="1:6" x14ac:dyDescent="0.25">
      <c r="B46" s="52"/>
      <c r="C46" s="51"/>
      <c r="D46" s="52"/>
      <c r="E46" s="53"/>
      <c r="F46" s="73"/>
    </row>
    <row r="47" spans="1:6" ht="15.75" x14ac:dyDescent="0.3">
      <c r="A47" s="78"/>
      <c r="B47" s="77" t="s">
        <v>90</v>
      </c>
      <c r="C47" s="46" t="s">
        <v>91</v>
      </c>
      <c r="D47" s="46">
        <v>5</v>
      </c>
      <c r="E47" s="68">
        <v>19990</v>
      </c>
      <c r="F47" s="68">
        <f>E47*D47</f>
        <v>99950</v>
      </c>
    </row>
    <row r="48" spans="1:6" ht="15.75" x14ac:dyDescent="0.3">
      <c r="B48" s="20"/>
      <c r="C48" s="23"/>
      <c r="D48" s="46"/>
      <c r="E48" s="24" t="s">
        <v>14</v>
      </c>
      <c r="F48" s="33">
        <f>SUM(F47)</f>
        <v>99950</v>
      </c>
    </row>
    <row r="50" spans="2:6" ht="15.75" thickBot="1" x14ac:dyDescent="0.3"/>
    <row r="51" spans="2:6" ht="15.75" thickBot="1" x14ac:dyDescent="0.3">
      <c r="B51" s="37"/>
      <c r="C51" s="38" t="s">
        <v>94</v>
      </c>
      <c r="D51" s="1"/>
      <c r="E51" s="2"/>
      <c r="F51" s="3"/>
    </row>
    <row r="52" spans="2:6" ht="15.75" x14ac:dyDescent="0.3">
      <c r="B52" s="39" t="s">
        <v>0</v>
      </c>
      <c r="C52" s="40" t="s">
        <v>95</v>
      </c>
      <c r="D52" s="4"/>
      <c r="E52" s="5" t="s">
        <v>22</v>
      </c>
      <c r="F52" s="6"/>
    </row>
    <row r="53" spans="2:6" ht="15.75" x14ac:dyDescent="0.3">
      <c r="B53" s="41" t="s">
        <v>1</v>
      </c>
      <c r="C53" s="42" t="s">
        <v>96</v>
      </c>
      <c r="D53" s="7"/>
      <c r="E53" s="48"/>
      <c r="F53" s="8"/>
    </row>
    <row r="54" spans="2:6" ht="16.5" x14ac:dyDescent="0.3">
      <c r="B54" s="41" t="s">
        <v>2</v>
      </c>
      <c r="C54" s="43">
        <v>127663</v>
      </c>
      <c r="D54" s="9"/>
      <c r="E54" s="63">
        <v>41947</v>
      </c>
      <c r="F54" s="8"/>
    </row>
    <row r="55" spans="2:6" ht="15.75" x14ac:dyDescent="0.3">
      <c r="B55" s="41" t="s">
        <v>3</v>
      </c>
      <c r="C55" s="43"/>
      <c r="D55" s="4"/>
      <c r="E55" s="81" t="s">
        <v>114</v>
      </c>
      <c r="F55" s="8"/>
    </row>
    <row r="56" spans="2:6" ht="15.75" x14ac:dyDescent="0.3">
      <c r="B56" s="41" t="s">
        <v>4</v>
      </c>
      <c r="C56" s="43" t="s">
        <v>102</v>
      </c>
      <c r="D56" s="4"/>
      <c r="E56" s="8"/>
      <c r="F56" s="8"/>
    </row>
    <row r="57" spans="2:6" ht="15.75" x14ac:dyDescent="0.3">
      <c r="B57" s="16" t="s">
        <v>5</v>
      </c>
      <c r="C57" s="17">
        <v>1</v>
      </c>
      <c r="D57" s="4"/>
      <c r="E57" s="8"/>
      <c r="F57" s="8"/>
    </row>
    <row r="58" spans="2:6" ht="15.75" x14ac:dyDescent="0.3">
      <c r="B58" s="44" t="s">
        <v>6</v>
      </c>
      <c r="C58" s="45"/>
      <c r="D58" s="4"/>
      <c r="E58" s="12"/>
      <c r="F58" s="8"/>
    </row>
    <row r="59" spans="2:6" ht="15.75" x14ac:dyDescent="0.3">
      <c r="B59" s="44" t="s">
        <v>7</v>
      </c>
      <c r="C59" s="45"/>
      <c r="D59" s="4"/>
      <c r="E59" s="12"/>
      <c r="F59" s="8"/>
    </row>
    <row r="60" spans="2:6" ht="16.5" thickBot="1" x14ac:dyDescent="0.35">
      <c r="B60" s="44" t="s">
        <v>8</v>
      </c>
      <c r="C60" s="45"/>
      <c r="D60" s="4"/>
      <c r="E60" s="12"/>
      <c r="F60" s="49"/>
    </row>
    <row r="61" spans="2:6" ht="16.5" thickBot="1" x14ac:dyDescent="0.35">
      <c r="B61" s="84" t="s">
        <v>9</v>
      </c>
      <c r="C61" s="85" t="s">
        <v>10</v>
      </c>
      <c r="D61" s="85" t="s">
        <v>11</v>
      </c>
      <c r="E61" s="85" t="s">
        <v>12</v>
      </c>
      <c r="F61" s="86" t="s">
        <v>13</v>
      </c>
    </row>
    <row r="62" spans="2:6" x14ac:dyDescent="0.25">
      <c r="B62" s="52"/>
      <c r="C62" s="51"/>
      <c r="D62" s="52"/>
      <c r="E62" s="53"/>
      <c r="F62" s="73"/>
    </row>
    <row r="63" spans="2:6" ht="15.75" x14ac:dyDescent="0.3">
      <c r="B63" s="69" t="s">
        <v>97</v>
      </c>
      <c r="C63" s="46" t="s">
        <v>98</v>
      </c>
      <c r="D63" s="46">
        <v>3</v>
      </c>
      <c r="E63" s="68">
        <v>236250</v>
      </c>
      <c r="F63" s="135">
        <f>E63*D63</f>
        <v>708750</v>
      </c>
    </row>
    <row r="64" spans="2:6" ht="15.75" x14ac:dyDescent="0.3">
      <c r="B64" s="69">
        <v>9910000003</v>
      </c>
      <c r="C64" s="46" t="s">
        <v>99</v>
      </c>
      <c r="D64" s="46">
        <v>1</v>
      </c>
      <c r="E64" s="68">
        <v>250000</v>
      </c>
      <c r="F64" s="135">
        <f>E64*D64</f>
        <v>250000</v>
      </c>
    </row>
    <row r="65" spans="2:6" ht="15.75" x14ac:dyDescent="0.3">
      <c r="B65" s="20"/>
      <c r="C65" s="23"/>
      <c r="D65" s="46"/>
      <c r="E65" s="24" t="s">
        <v>14</v>
      </c>
      <c r="F65" s="33">
        <f>SUM(F63:F64)</f>
        <v>958750</v>
      </c>
    </row>
    <row r="67" spans="2:6" ht="15.75" thickBot="1" x14ac:dyDescent="0.3"/>
    <row r="68" spans="2:6" ht="15.75" thickBot="1" x14ac:dyDescent="0.3">
      <c r="B68" s="37"/>
      <c r="C68" s="38" t="s">
        <v>74</v>
      </c>
      <c r="D68" s="1"/>
      <c r="E68" s="2"/>
      <c r="F68" s="3"/>
    </row>
    <row r="69" spans="2:6" ht="15.75" x14ac:dyDescent="0.3">
      <c r="B69" s="39" t="s">
        <v>0</v>
      </c>
      <c r="C69" s="40" t="s">
        <v>17</v>
      </c>
      <c r="D69" s="4"/>
      <c r="E69" s="5"/>
      <c r="F69" s="6"/>
    </row>
    <row r="70" spans="2:6" ht="16.5" x14ac:dyDescent="0.3">
      <c r="B70" s="41" t="s">
        <v>1</v>
      </c>
      <c r="C70" s="42" t="s">
        <v>92</v>
      </c>
      <c r="D70" s="7"/>
      <c r="E70" s="63">
        <v>41954</v>
      </c>
      <c r="F70" s="8"/>
    </row>
    <row r="71" spans="2:6" ht="15.75" x14ac:dyDescent="0.3">
      <c r="B71" s="41" t="s">
        <v>2</v>
      </c>
      <c r="C71" s="43"/>
      <c r="D71" s="9"/>
      <c r="E71" s="75" t="s">
        <v>135</v>
      </c>
      <c r="F71" s="8"/>
    </row>
    <row r="72" spans="2:6" ht="15.75" x14ac:dyDescent="0.3">
      <c r="B72" s="41" t="s">
        <v>3</v>
      </c>
      <c r="C72" s="43"/>
      <c r="D72" s="4"/>
      <c r="E72" s="11"/>
      <c r="F72" s="8"/>
    </row>
    <row r="73" spans="2:6" ht="15.75" x14ac:dyDescent="0.3">
      <c r="B73" s="41" t="s">
        <v>4</v>
      </c>
      <c r="C73" s="43">
        <v>113361</v>
      </c>
      <c r="D73" s="4"/>
      <c r="E73" s="8"/>
      <c r="F73" s="8"/>
    </row>
    <row r="74" spans="2:6" ht="15.75" x14ac:dyDescent="0.3">
      <c r="B74" s="16" t="s">
        <v>5</v>
      </c>
      <c r="C74" s="17">
        <v>1</v>
      </c>
      <c r="D74" s="4"/>
      <c r="E74" s="8"/>
      <c r="F74" s="8"/>
    </row>
    <row r="75" spans="2:6" ht="15.75" x14ac:dyDescent="0.3">
      <c r="B75" s="44" t="s">
        <v>6</v>
      </c>
      <c r="C75" s="45">
        <v>7183</v>
      </c>
      <c r="D75" s="4"/>
      <c r="E75" s="12"/>
      <c r="F75" s="8"/>
    </row>
    <row r="76" spans="2:6" ht="15.75" x14ac:dyDescent="0.3">
      <c r="B76" s="44" t="s">
        <v>7</v>
      </c>
      <c r="C76" s="45">
        <v>351</v>
      </c>
      <c r="D76" s="4"/>
      <c r="E76" s="12"/>
      <c r="F76" s="8"/>
    </row>
    <row r="77" spans="2:6" ht="16.5" thickBot="1" x14ac:dyDescent="0.35">
      <c r="B77" s="44" t="s">
        <v>8</v>
      </c>
      <c r="C77" s="45"/>
      <c r="D77" s="4"/>
      <c r="E77" s="12"/>
      <c r="F77" s="49"/>
    </row>
    <row r="78" spans="2:6" ht="15.75" thickBot="1" x14ac:dyDescent="0.3">
      <c r="B78" s="87" t="s">
        <v>9</v>
      </c>
      <c r="C78" s="88" t="s">
        <v>10</v>
      </c>
      <c r="D78" s="89" t="s">
        <v>11</v>
      </c>
      <c r="E78" s="90" t="s">
        <v>12</v>
      </c>
      <c r="F78" s="91" t="s">
        <v>13</v>
      </c>
    </row>
    <row r="79" spans="2:6" ht="15.75" x14ac:dyDescent="0.3">
      <c r="B79" s="69"/>
      <c r="C79" s="51"/>
      <c r="D79" s="52"/>
      <c r="E79" s="53"/>
      <c r="F79" s="73"/>
    </row>
    <row r="80" spans="2:6" ht="15.75" x14ac:dyDescent="0.3">
      <c r="B80" s="69">
        <v>9910000003</v>
      </c>
      <c r="C80" s="51" t="s">
        <v>93</v>
      </c>
      <c r="D80" s="46">
        <v>1</v>
      </c>
      <c r="E80" s="47">
        <v>121400</v>
      </c>
      <c r="F80" s="73">
        <f>E80*D80</f>
        <v>121400</v>
      </c>
    </row>
    <row r="81" spans="2:6" ht="15.75" x14ac:dyDescent="0.3">
      <c r="B81" s="72"/>
      <c r="C81" s="70"/>
      <c r="D81" s="46"/>
      <c r="E81" s="71"/>
      <c r="F81" s="73"/>
    </row>
    <row r="82" spans="2:6" ht="15.75" x14ac:dyDescent="0.3">
      <c r="B82" s="20"/>
      <c r="C82" s="23"/>
      <c r="D82" s="46"/>
      <c r="E82" s="24" t="s">
        <v>14</v>
      </c>
      <c r="F82" s="74">
        <f>SUM(F80:F81)</f>
        <v>121400</v>
      </c>
    </row>
    <row r="84" spans="2:6" ht="15.75" x14ac:dyDescent="0.25">
      <c r="E84" s="15" t="s">
        <v>16</v>
      </c>
      <c r="F84" s="14">
        <f>F82+F65+F48+F32+F16</f>
        <v>2127490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9"/>
  <sheetViews>
    <sheetView topLeftCell="A49" workbookViewId="0">
      <selection activeCell="B75" sqref="B75"/>
    </sheetView>
  </sheetViews>
  <sheetFormatPr baseColWidth="10" defaultRowHeight="15" x14ac:dyDescent="0.25"/>
  <cols>
    <col min="2" max="2" width="32.42578125" customWidth="1"/>
    <col min="3" max="3" width="44.42578125" customWidth="1"/>
    <col min="4" max="4" width="10.28515625" customWidth="1"/>
    <col min="5" max="5" width="14" customWidth="1"/>
    <col min="6" max="6" width="17.42578125" customWidth="1"/>
  </cols>
  <sheetData>
    <row r="3" spans="2:6" ht="15.75" thickBot="1" x14ac:dyDescent="0.3"/>
    <row r="4" spans="2:6" ht="15.75" thickBot="1" x14ac:dyDescent="0.3">
      <c r="B4" s="37"/>
      <c r="C4" s="38" t="s">
        <v>25</v>
      </c>
      <c r="D4" s="1"/>
      <c r="E4" s="2"/>
      <c r="F4" s="3"/>
    </row>
    <row r="5" spans="2:6" ht="16.5" x14ac:dyDescent="0.3">
      <c r="B5" s="39" t="s">
        <v>0</v>
      </c>
      <c r="C5" s="40" t="s">
        <v>106</v>
      </c>
      <c r="D5" s="4"/>
      <c r="E5" s="63"/>
      <c r="F5" s="6"/>
    </row>
    <row r="6" spans="2:6" ht="16.5" x14ac:dyDescent="0.3">
      <c r="B6" s="41" t="s">
        <v>1</v>
      </c>
      <c r="C6" s="42" t="s">
        <v>103</v>
      </c>
      <c r="D6" s="7"/>
      <c r="E6" s="76">
        <v>41954</v>
      </c>
      <c r="F6" s="8"/>
    </row>
    <row r="7" spans="2:6" ht="15.75" x14ac:dyDescent="0.3">
      <c r="B7" s="41" t="s">
        <v>2</v>
      </c>
      <c r="C7" s="43"/>
      <c r="D7" s="9"/>
      <c r="E7" s="60" t="s">
        <v>134</v>
      </c>
      <c r="F7" s="8"/>
    </row>
    <row r="8" spans="2:6" ht="15.75" x14ac:dyDescent="0.3">
      <c r="B8" s="41" t="s">
        <v>3</v>
      </c>
      <c r="C8" s="43"/>
      <c r="D8" s="4"/>
      <c r="E8" s="11"/>
      <c r="F8" s="8"/>
    </row>
    <row r="9" spans="2:6" ht="15.75" x14ac:dyDescent="0.3">
      <c r="B9" s="41" t="s">
        <v>4</v>
      </c>
      <c r="C9" s="43">
        <v>200284</v>
      </c>
      <c r="D9" s="4"/>
      <c r="E9" s="8"/>
      <c r="F9" s="8"/>
    </row>
    <row r="10" spans="2:6" ht="15.75" x14ac:dyDescent="0.3">
      <c r="B10" s="16" t="s">
        <v>5</v>
      </c>
      <c r="C10" s="17">
        <v>1</v>
      </c>
      <c r="D10" s="4"/>
      <c r="E10" s="8"/>
      <c r="F10" s="8"/>
    </row>
    <row r="11" spans="2:6" ht="15.75" x14ac:dyDescent="0.3">
      <c r="B11" s="44" t="s">
        <v>6</v>
      </c>
      <c r="C11" s="45"/>
      <c r="D11" s="4"/>
      <c r="E11" s="12"/>
      <c r="F11" s="8"/>
    </row>
    <row r="12" spans="2:6" ht="15.75" x14ac:dyDescent="0.3">
      <c r="B12" s="44" t="s">
        <v>7</v>
      </c>
      <c r="C12" s="45"/>
      <c r="D12" s="4"/>
      <c r="E12" s="12"/>
      <c r="F12" s="8"/>
    </row>
    <row r="13" spans="2:6" ht="16.5" thickBot="1" x14ac:dyDescent="0.35">
      <c r="B13" s="44" t="s">
        <v>8</v>
      </c>
      <c r="C13" s="45"/>
      <c r="D13" s="4"/>
      <c r="E13" s="12"/>
      <c r="F13" s="13"/>
    </row>
    <row r="14" spans="2:6" ht="15.75" thickBot="1" x14ac:dyDescent="0.3">
      <c r="B14" s="18" t="s">
        <v>9</v>
      </c>
      <c r="C14" s="18" t="s">
        <v>10</v>
      </c>
      <c r="D14" s="18" t="s">
        <v>11</v>
      </c>
      <c r="E14" s="19" t="s">
        <v>12</v>
      </c>
      <c r="F14" s="18" t="s">
        <v>13</v>
      </c>
    </row>
    <row r="15" spans="2:6" ht="15.75" x14ac:dyDescent="0.3">
      <c r="B15" s="82"/>
      <c r="C15" s="26"/>
      <c r="D15" s="27"/>
      <c r="E15" s="28"/>
      <c r="F15" s="83"/>
    </row>
    <row r="16" spans="2:6" ht="15.75" x14ac:dyDescent="0.3">
      <c r="B16" s="20" t="s">
        <v>130</v>
      </c>
      <c r="C16" s="21" t="s">
        <v>104</v>
      </c>
      <c r="D16" s="46">
        <v>1</v>
      </c>
      <c r="E16" s="47">
        <v>250000</v>
      </c>
      <c r="F16" s="22">
        <f>E16*D16</f>
        <v>250000</v>
      </c>
    </row>
    <row r="17" spans="2:6" ht="15.75" x14ac:dyDescent="0.3">
      <c r="B17" s="69"/>
      <c r="C17" s="23"/>
      <c r="D17" s="46"/>
      <c r="E17" s="24" t="s">
        <v>14</v>
      </c>
      <c r="F17" s="33">
        <f>F16</f>
        <v>250000</v>
      </c>
    </row>
    <row r="19" spans="2:6" ht="15.75" thickBot="1" x14ac:dyDescent="0.3"/>
    <row r="20" spans="2:6" ht="15.75" thickBot="1" x14ac:dyDescent="0.3">
      <c r="B20" s="37"/>
      <c r="C20" s="38" t="s">
        <v>26</v>
      </c>
      <c r="D20" s="1"/>
      <c r="E20" s="2"/>
      <c r="F20" s="3"/>
    </row>
    <row r="21" spans="2:6" ht="16.5" x14ac:dyDescent="0.3">
      <c r="B21" s="39" t="s">
        <v>0</v>
      </c>
      <c r="C21" s="138" t="s">
        <v>32</v>
      </c>
      <c r="D21" s="4"/>
      <c r="E21" s="63"/>
      <c r="F21" s="6"/>
    </row>
    <row r="22" spans="2:6" ht="17.25" customHeight="1" x14ac:dyDescent="0.3">
      <c r="B22" s="41" t="s">
        <v>1</v>
      </c>
      <c r="C22" s="139" t="s">
        <v>107</v>
      </c>
      <c r="D22" s="7"/>
      <c r="E22" s="76">
        <v>41954</v>
      </c>
      <c r="F22" s="8"/>
    </row>
    <row r="23" spans="2:6" ht="15.75" x14ac:dyDescent="0.3">
      <c r="B23" s="41" t="s">
        <v>2</v>
      </c>
      <c r="C23" s="43"/>
      <c r="D23" s="9"/>
      <c r="E23" s="60" t="s">
        <v>133</v>
      </c>
      <c r="F23" s="8"/>
    </row>
    <row r="24" spans="2:6" ht="15.75" x14ac:dyDescent="0.3">
      <c r="B24" s="41" t="s">
        <v>3</v>
      </c>
      <c r="C24" s="43"/>
      <c r="D24" s="4"/>
      <c r="E24" s="11"/>
      <c r="F24" s="8"/>
    </row>
    <row r="25" spans="2:6" ht="15.75" x14ac:dyDescent="0.3">
      <c r="B25" s="41" t="s">
        <v>4</v>
      </c>
      <c r="C25" s="43">
        <v>973</v>
      </c>
      <c r="D25" s="4"/>
      <c r="E25" s="8"/>
      <c r="F25" s="8"/>
    </row>
    <row r="26" spans="2:6" ht="15.75" x14ac:dyDescent="0.3">
      <c r="B26" s="16" t="s">
        <v>5</v>
      </c>
      <c r="C26" s="17">
        <v>1</v>
      </c>
      <c r="D26" s="4"/>
      <c r="E26" s="8"/>
      <c r="F26" s="8"/>
    </row>
    <row r="27" spans="2:6" ht="15.75" x14ac:dyDescent="0.3">
      <c r="B27" s="44" t="s">
        <v>6</v>
      </c>
      <c r="C27" s="45"/>
      <c r="D27" s="4"/>
      <c r="E27" s="12"/>
      <c r="F27" s="8"/>
    </row>
    <row r="28" spans="2:6" ht="15.75" x14ac:dyDescent="0.3">
      <c r="B28" s="44" t="s">
        <v>7</v>
      </c>
      <c r="C28" s="45">
        <v>4</v>
      </c>
      <c r="D28" s="4"/>
      <c r="E28" s="12"/>
      <c r="F28" s="8"/>
    </row>
    <row r="29" spans="2:6" ht="16.5" thickBot="1" x14ac:dyDescent="0.35">
      <c r="B29" s="44" t="s">
        <v>8</v>
      </c>
      <c r="C29" s="45"/>
      <c r="D29" s="4"/>
      <c r="E29" s="12"/>
      <c r="F29" s="13"/>
    </row>
    <row r="30" spans="2:6" ht="15.75" thickBot="1" x14ac:dyDescent="0.3">
      <c r="B30" s="18" t="s">
        <v>9</v>
      </c>
      <c r="C30" s="18" t="s">
        <v>10</v>
      </c>
      <c r="D30" s="18" t="s">
        <v>11</v>
      </c>
      <c r="E30" s="19" t="s">
        <v>12</v>
      </c>
      <c r="F30" s="18" t="s">
        <v>13</v>
      </c>
    </row>
    <row r="31" spans="2:6" ht="15.75" x14ac:dyDescent="0.3">
      <c r="B31" s="82"/>
      <c r="C31" s="26"/>
      <c r="D31" s="27"/>
      <c r="E31" s="28"/>
      <c r="F31" s="83"/>
    </row>
    <row r="32" spans="2:6" ht="15.75" x14ac:dyDescent="0.3">
      <c r="B32" s="69" t="s">
        <v>131</v>
      </c>
      <c r="C32" s="21" t="s">
        <v>108</v>
      </c>
      <c r="D32" s="46">
        <v>1</v>
      </c>
      <c r="E32" s="47">
        <v>250000</v>
      </c>
      <c r="F32" s="22">
        <f>E32*D32</f>
        <v>250000</v>
      </c>
    </row>
    <row r="33" spans="2:6" ht="15.75" x14ac:dyDescent="0.3">
      <c r="B33" s="69"/>
      <c r="C33" s="23"/>
      <c r="D33" s="46"/>
      <c r="E33" s="24"/>
      <c r="F33" s="33">
        <f>F32</f>
        <v>250000</v>
      </c>
    </row>
    <row r="35" spans="2:6" ht="15.75" thickBot="1" x14ac:dyDescent="0.3"/>
    <row r="36" spans="2:6" ht="15.75" thickBot="1" x14ac:dyDescent="0.3">
      <c r="B36" s="37"/>
      <c r="C36" s="38" t="s">
        <v>31</v>
      </c>
      <c r="D36" s="1"/>
      <c r="E36" s="2"/>
      <c r="F36" s="3"/>
    </row>
    <row r="37" spans="2:6" ht="16.5" x14ac:dyDescent="0.3">
      <c r="B37" s="39" t="s">
        <v>0</v>
      </c>
      <c r="C37" s="40" t="s">
        <v>109</v>
      </c>
      <c r="D37" s="4"/>
      <c r="E37" s="63"/>
      <c r="F37" s="6"/>
    </row>
    <row r="38" spans="2:6" ht="16.5" x14ac:dyDescent="0.3">
      <c r="B38" s="41" t="s">
        <v>1</v>
      </c>
      <c r="C38" s="80" t="s">
        <v>110</v>
      </c>
      <c r="D38" s="7"/>
      <c r="E38" s="76">
        <v>41955</v>
      </c>
      <c r="F38" s="8"/>
    </row>
    <row r="39" spans="2:6" ht="15.75" x14ac:dyDescent="0.3">
      <c r="B39" s="41" t="s">
        <v>2</v>
      </c>
      <c r="C39" s="43">
        <v>128646</v>
      </c>
      <c r="D39" s="9"/>
      <c r="E39" s="60" t="s">
        <v>149</v>
      </c>
      <c r="F39" s="8"/>
    </row>
    <row r="40" spans="2:6" ht="15.75" x14ac:dyDescent="0.3">
      <c r="B40" s="41" t="s">
        <v>3</v>
      </c>
      <c r="C40" s="43"/>
      <c r="D40" s="4"/>
      <c r="E40" s="11"/>
      <c r="F40" s="8"/>
    </row>
    <row r="41" spans="2:6" ht="15.75" x14ac:dyDescent="0.3">
      <c r="B41" s="41" t="s">
        <v>4</v>
      </c>
      <c r="C41" s="43"/>
      <c r="D41" s="4"/>
      <c r="E41" s="8"/>
      <c r="F41" s="8"/>
    </row>
    <row r="42" spans="2:6" ht="15.75" x14ac:dyDescent="0.3">
      <c r="B42" s="16" t="s">
        <v>5</v>
      </c>
      <c r="C42" s="17">
        <v>2</v>
      </c>
      <c r="D42" s="4"/>
      <c r="E42" s="8"/>
      <c r="F42" s="8"/>
    </row>
    <row r="43" spans="2:6" ht="15.75" x14ac:dyDescent="0.3">
      <c r="B43" s="44" t="s">
        <v>6</v>
      </c>
      <c r="C43" s="45">
        <v>7144</v>
      </c>
      <c r="D43" s="4"/>
      <c r="E43" s="12"/>
      <c r="F43" s="8"/>
    </row>
    <row r="44" spans="2:6" ht="15.75" x14ac:dyDescent="0.3">
      <c r="B44" s="44" t="s">
        <v>7</v>
      </c>
      <c r="C44" s="45"/>
      <c r="D44" s="4"/>
      <c r="E44" s="12"/>
      <c r="F44" s="8"/>
    </row>
    <row r="45" spans="2:6" ht="16.5" thickBot="1" x14ac:dyDescent="0.35">
      <c r="B45" s="44" t="s">
        <v>8</v>
      </c>
      <c r="C45" s="45"/>
      <c r="D45" s="4"/>
      <c r="E45" s="12"/>
      <c r="F45" s="13"/>
    </row>
    <row r="46" spans="2:6" ht="15.75" thickBot="1" x14ac:dyDescent="0.3">
      <c r="B46" s="18" t="s">
        <v>9</v>
      </c>
      <c r="C46" s="18" t="s">
        <v>10</v>
      </c>
      <c r="D46" s="18" t="s">
        <v>11</v>
      </c>
      <c r="E46" s="19" t="s">
        <v>12</v>
      </c>
      <c r="F46" s="18" t="s">
        <v>13</v>
      </c>
    </row>
    <row r="47" spans="2:6" ht="15.75" x14ac:dyDescent="0.3">
      <c r="B47" s="82"/>
      <c r="C47" s="26"/>
      <c r="D47" s="27"/>
      <c r="E47" s="28"/>
      <c r="F47" s="83"/>
    </row>
    <row r="48" spans="2:6" ht="15.75" x14ac:dyDescent="0.3">
      <c r="B48" s="69" t="s">
        <v>132</v>
      </c>
      <c r="C48" s="51" t="s">
        <v>115</v>
      </c>
      <c r="D48" s="52">
        <v>5</v>
      </c>
      <c r="E48" s="53">
        <v>6580</v>
      </c>
      <c r="F48" s="73">
        <f>E48*D48</f>
        <v>32900</v>
      </c>
    </row>
    <row r="49" spans="2:6" ht="15.75" x14ac:dyDescent="0.3">
      <c r="B49" s="69">
        <v>90125</v>
      </c>
      <c r="C49" s="51" t="s">
        <v>116</v>
      </c>
      <c r="D49" s="52">
        <v>2</v>
      </c>
      <c r="E49" s="53">
        <v>8680</v>
      </c>
      <c r="F49" s="73">
        <f>E49*D49</f>
        <v>17360</v>
      </c>
    </row>
    <row r="50" spans="2:6" ht="15.75" x14ac:dyDescent="0.3">
      <c r="B50" s="69"/>
      <c r="C50" s="23"/>
      <c r="D50" s="46"/>
      <c r="E50" s="24"/>
      <c r="F50" s="33">
        <f>SUM(F48:F49)</f>
        <v>50260</v>
      </c>
    </row>
    <row r="52" spans="2:6" ht="15.75" thickBot="1" x14ac:dyDescent="0.3"/>
    <row r="53" spans="2:6" ht="15.75" thickBot="1" x14ac:dyDescent="0.3">
      <c r="B53" s="256"/>
      <c r="C53" s="257" t="s">
        <v>38</v>
      </c>
      <c r="D53" s="237"/>
      <c r="E53" s="186"/>
      <c r="F53" s="238"/>
    </row>
    <row r="54" spans="2:6" x14ac:dyDescent="0.25">
      <c r="B54" s="258" t="s">
        <v>0</v>
      </c>
      <c r="C54" s="259" t="s">
        <v>17</v>
      </c>
      <c r="D54" s="237"/>
      <c r="E54" s="237"/>
      <c r="F54" s="238"/>
    </row>
    <row r="55" spans="2:6" x14ac:dyDescent="0.25">
      <c r="B55" s="260" t="s">
        <v>1</v>
      </c>
      <c r="C55" s="261" t="s">
        <v>18</v>
      </c>
      <c r="D55" s="237"/>
      <c r="E55" s="219">
        <v>41962</v>
      </c>
      <c r="F55" s="186"/>
    </row>
    <row r="56" spans="2:6" x14ac:dyDescent="0.25">
      <c r="B56" s="260" t="s">
        <v>2</v>
      </c>
      <c r="C56" s="262"/>
      <c r="D56" s="237"/>
      <c r="E56" s="224" t="s">
        <v>166</v>
      </c>
      <c r="F56" s="186"/>
    </row>
    <row r="57" spans="2:6" x14ac:dyDescent="0.25">
      <c r="B57" s="260" t="s">
        <v>3</v>
      </c>
      <c r="C57" s="262"/>
      <c r="D57" s="237"/>
      <c r="E57" s="186"/>
      <c r="F57" s="186"/>
    </row>
    <row r="58" spans="2:6" x14ac:dyDescent="0.25">
      <c r="B58" s="260" t="s">
        <v>4</v>
      </c>
      <c r="C58" s="262">
        <v>113266</v>
      </c>
      <c r="D58" s="237"/>
      <c r="E58" s="186"/>
      <c r="F58" s="186"/>
    </row>
    <row r="59" spans="2:6" x14ac:dyDescent="0.25">
      <c r="B59" s="263" t="s">
        <v>5</v>
      </c>
      <c r="C59" s="264">
        <v>1</v>
      </c>
      <c r="D59" s="237"/>
      <c r="E59" s="186"/>
      <c r="F59" s="186"/>
    </row>
    <row r="60" spans="2:6" x14ac:dyDescent="0.25">
      <c r="B60" s="260" t="s">
        <v>6</v>
      </c>
      <c r="C60" s="262">
        <v>7184</v>
      </c>
      <c r="D60" s="237"/>
      <c r="E60" s="239"/>
      <c r="F60" s="186"/>
    </row>
    <row r="61" spans="2:6" x14ac:dyDescent="0.25">
      <c r="B61" s="260" t="s">
        <v>7</v>
      </c>
      <c r="C61" s="262"/>
      <c r="D61" s="237"/>
      <c r="E61" s="239"/>
      <c r="F61" s="186"/>
    </row>
    <row r="62" spans="2:6" ht="15.75" thickBot="1" x14ac:dyDescent="0.3">
      <c r="B62" s="270" t="s">
        <v>8</v>
      </c>
      <c r="C62" s="271"/>
      <c r="D62" s="237"/>
      <c r="E62" s="239"/>
      <c r="F62" s="243"/>
    </row>
    <row r="63" spans="2:6" ht="15.75" thickBot="1" x14ac:dyDescent="0.3">
      <c r="B63" s="254" t="s">
        <v>9</v>
      </c>
      <c r="C63" s="254" t="s">
        <v>10</v>
      </c>
      <c r="D63" s="253" t="s">
        <v>11</v>
      </c>
      <c r="E63" s="267" t="s">
        <v>12</v>
      </c>
      <c r="F63" s="240" t="s">
        <v>13</v>
      </c>
    </row>
    <row r="64" spans="2:6" x14ac:dyDescent="0.25">
      <c r="B64" s="250"/>
      <c r="C64" s="251"/>
      <c r="D64" s="252"/>
      <c r="E64" s="272"/>
      <c r="F64" s="273"/>
    </row>
    <row r="65" spans="2:6" x14ac:dyDescent="0.25">
      <c r="B65" s="255">
        <v>3200000000</v>
      </c>
      <c r="C65" s="247" t="s">
        <v>151</v>
      </c>
      <c r="D65" s="244">
        <v>1</v>
      </c>
      <c r="E65" s="218">
        <v>149180</v>
      </c>
      <c r="F65" s="218">
        <f>E65*D65</f>
        <v>149180</v>
      </c>
    </row>
    <row r="66" spans="2:6" x14ac:dyDescent="0.25">
      <c r="B66" s="246"/>
      <c r="C66" s="244"/>
      <c r="D66" s="244"/>
      <c r="E66" s="245"/>
      <c r="F66" s="218"/>
    </row>
    <row r="67" spans="2:6" x14ac:dyDescent="0.25">
      <c r="B67" s="255"/>
      <c r="C67" s="248"/>
      <c r="D67" s="244"/>
      <c r="E67" s="249" t="s">
        <v>77</v>
      </c>
      <c r="F67" s="269">
        <f>SUM(F65:F66)</f>
        <v>149180</v>
      </c>
    </row>
    <row r="69" spans="2:6" x14ac:dyDescent="0.25">
      <c r="E69" s="79" t="s">
        <v>75</v>
      </c>
      <c r="F69" s="62">
        <f>F67+F50+F33+F17</f>
        <v>699440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workbookViewId="0">
      <selection activeCell="B26" sqref="B26"/>
    </sheetView>
  </sheetViews>
  <sheetFormatPr baseColWidth="10" defaultRowHeight="15" x14ac:dyDescent="0.25"/>
  <cols>
    <col min="2" max="2" width="34.7109375" customWidth="1"/>
    <col min="3" max="3" width="36" customWidth="1"/>
    <col min="4" max="4" width="13.7109375" customWidth="1"/>
    <col min="5" max="5" width="14.140625" customWidth="1"/>
    <col min="6" max="6" width="15.28515625" customWidth="1"/>
  </cols>
  <sheetData>
    <row r="2" spans="2:6" ht="15.75" thickBot="1" x14ac:dyDescent="0.3"/>
    <row r="3" spans="2:6" ht="15.75" thickBot="1" x14ac:dyDescent="0.3">
      <c r="B3" s="116"/>
      <c r="C3" s="117" t="s">
        <v>42</v>
      </c>
      <c r="D3" s="94"/>
      <c r="E3" s="2"/>
      <c r="F3" s="95"/>
    </row>
    <row r="4" spans="2:6" x14ac:dyDescent="0.25">
      <c r="B4" s="118" t="s">
        <v>0</v>
      </c>
      <c r="C4" s="119" t="s">
        <v>100</v>
      </c>
      <c r="D4" s="94"/>
      <c r="E4" s="94"/>
      <c r="F4" s="95"/>
    </row>
    <row r="5" spans="2:6" x14ac:dyDescent="0.25">
      <c r="B5" s="120" t="s">
        <v>1</v>
      </c>
      <c r="C5" s="121" t="s">
        <v>101</v>
      </c>
      <c r="D5" s="94"/>
      <c r="E5" s="48">
        <v>41954</v>
      </c>
      <c r="F5" s="2"/>
    </row>
    <row r="6" spans="2:6" x14ac:dyDescent="0.25">
      <c r="B6" s="120" t="s">
        <v>2</v>
      </c>
      <c r="C6" s="122">
        <v>128678</v>
      </c>
      <c r="D6" s="94"/>
      <c r="E6" s="60" t="s">
        <v>136</v>
      </c>
      <c r="F6" s="2"/>
    </row>
    <row r="7" spans="2:6" x14ac:dyDescent="0.25">
      <c r="B7" s="120" t="s">
        <v>3</v>
      </c>
      <c r="C7" s="122"/>
      <c r="D7" s="94"/>
      <c r="E7" s="2"/>
      <c r="F7" s="2"/>
    </row>
    <row r="8" spans="2:6" x14ac:dyDescent="0.25">
      <c r="B8" s="120" t="s">
        <v>4</v>
      </c>
      <c r="C8" s="122"/>
      <c r="D8" s="94"/>
      <c r="E8" s="2"/>
      <c r="F8" s="2"/>
    </row>
    <row r="9" spans="2:6" x14ac:dyDescent="0.25">
      <c r="B9" s="123" t="s">
        <v>5</v>
      </c>
      <c r="C9" s="124">
        <v>1</v>
      </c>
      <c r="D9" s="94"/>
      <c r="E9" s="2"/>
      <c r="F9" s="2"/>
    </row>
    <row r="10" spans="2:6" x14ac:dyDescent="0.25">
      <c r="B10" s="120" t="s">
        <v>6</v>
      </c>
      <c r="C10" s="122"/>
      <c r="D10" s="94"/>
      <c r="E10" s="96"/>
      <c r="F10" s="2"/>
    </row>
    <row r="11" spans="2:6" x14ac:dyDescent="0.25">
      <c r="B11" s="120" t="s">
        <v>7</v>
      </c>
      <c r="C11" s="122"/>
      <c r="D11" s="94"/>
      <c r="E11" s="96"/>
      <c r="F11" s="2"/>
    </row>
    <row r="12" spans="2:6" ht="15.75" thickBot="1" x14ac:dyDescent="0.3">
      <c r="B12" s="129" t="s">
        <v>8</v>
      </c>
      <c r="C12" s="130"/>
      <c r="D12" s="94"/>
      <c r="E12" s="96"/>
      <c r="F12" s="104"/>
    </row>
    <row r="13" spans="2:6" ht="15.75" thickBot="1" x14ac:dyDescent="0.3">
      <c r="B13" s="114" t="s">
        <v>9</v>
      </c>
      <c r="C13" s="114" t="s">
        <v>10</v>
      </c>
      <c r="D13" s="113" t="s">
        <v>11</v>
      </c>
      <c r="E13" s="127" t="s">
        <v>12</v>
      </c>
      <c r="F13" s="97" t="s">
        <v>13</v>
      </c>
    </row>
    <row r="14" spans="2:6" x14ac:dyDescent="0.25">
      <c r="B14" s="110"/>
      <c r="C14" s="111"/>
      <c r="D14" s="112"/>
      <c r="E14" s="131"/>
      <c r="F14" s="132"/>
    </row>
    <row r="15" spans="2:6" ht="15.75" x14ac:dyDescent="0.3">
      <c r="B15" s="141" t="s">
        <v>128</v>
      </c>
      <c r="C15" s="142" t="s">
        <v>129</v>
      </c>
      <c r="D15" s="105">
        <v>1</v>
      </c>
      <c r="E15" s="47">
        <v>3425563</v>
      </c>
      <c r="F15" s="47">
        <v>3425563</v>
      </c>
    </row>
    <row r="16" spans="2:6" x14ac:dyDescent="0.25">
      <c r="B16" s="107"/>
      <c r="C16" s="105"/>
      <c r="D16" s="105"/>
      <c r="E16" s="106"/>
      <c r="F16" s="47"/>
    </row>
    <row r="17" spans="2:6" x14ac:dyDescent="0.25">
      <c r="B17" s="115"/>
      <c r="C17" s="108"/>
      <c r="D17" s="105"/>
      <c r="E17" s="109" t="s">
        <v>77</v>
      </c>
      <c r="F17" s="128">
        <f>SUM(F15:F16)</f>
        <v>3425563</v>
      </c>
    </row>
    <row r="18" spans="2:6" x14ac:dyDescent="0.25">
      <c r="B18" s="98"/>
      <c r="C18" s="99"/>
      <c r="D18" s="100"/>
      <c r="E18" s="101"/>
      <c r="F18" s="102"/>
    </row>
    <row r="19" spans="2:6" x14ac:dyDescent="0.25">
      <c r="B19" s="103"/>
      <c r="C19" s="103"/>
      <c r="D19" s="103"/>
      <c r="E19" s="103"/>
      <c r="F19" s="103"/>
    </row>
    <row r="20" spans="2:6" ht="15.75" thickBot="1" x14ac:dyDescent="0.3">
      <c r="B20" s="103"/>
      <c r="C20" s="103"/>
      <c r="D20" s="103"/>
      <c r="E20" s="103"/>
      <c r="F20" s="103"/>
    </row>
    <row r="21" spans="2:6" ht="15.75" thickBot="1" x14ac:dyDescent="0.3">
      <c r="B21" s="116"/>
      <c r="C21" s="117" t="s">
        <v>45</v>
      </c>
      <c r="D21" s="94"/>
      <c r="E21" s="2"/>
      <c r="F21" s="95"/>
    </row>
    <row r="22" spans="2:6" x14ac:dyDescent="0.25">
      <c r="B22" s="118" t="s">
        <v>0</v>
      </c>
      <c r="C22" s="119" t="s">
        <v>120</v>
      </c>
      <c r="D22" s="94"/>
      <c r="E22" s="94"/>
      <c r="F22" s="95"/>
    </row>
    <row r="23" spans="2:6" x14ac:dyDescent="0.25">
      <c r="B23" s="120" t="s">
        <v>1</v>
      </c>
      <c r="C23" s="121" t="s">
        <v>117</v>
      </c>
      <c r="D23" s="94"/>
      <c r="E23" s="48">
        <v>41954</v>
      </c>
      <c r="F23" s="2"/>
    </row>
    <row r="24" spans="2:6" x14ac:dyDescent="0.25">
      <c r="B24" s="120" t="s">
        <v>2</v>
      </c>
      <c r="C24" s="122" t="s">
        <v>118</v>
      </c>
      <c r="D24" s="94"/>
      <c r="E24" s="60" t="s">
        <v>137</v>
      </c>
      <c r="F24" s="2"/>
    </row>
    <row r="25" spans="2:6" x14ac:dyDescent="0.25">
      <c r="B25" s="120" t="s">
        <v>3</v>
      </c>
      <c r="C25" s="122"/>
      <c r="D25" s="94"/>
      <c r="E25" s="2"/>
      <c r="F25" s="2"/>
    </row>
    <row r="26" spans="2:6" x14ac:dyDescent="0.25">
      <c r="B26" s="120" t="s">
        <v>4</v>
      </c>
      <c r="C26" s="122" t="s">
        <v>119</v>
      </c>
      <c r="D26" s="94"/>
      <c r="E26" s="2"/>
      <c r="F26" s="2"/>
    </row>
    <row r="27" spans="2:6" x14ac:dyDescent="0.25">
      <c r="B27" s="123" t="s">
        <v>5</v>
      </c>
      <c r="C27" s="124"/>
      <c r="D27" s="94"/>
      <c r="E27" s="2"/>
      <c r="F27" s="2"/>
    </row>
    <row r="28" spans="2:6" x14ac:dyDescent="0.25">
      <c r="B28" s="120" t="s">
        <v>6</v>
      </c>
      <c r="C28" s="122"/>
      <c r="D28" s="94"/>
      <c r="E28" s="96"/>
      <c r="F28" s="2"/>
    </row>
    <row r="29" spans="2:6" x14ac:dyDescent="0.25">
      <c r="B29" s="120" t="s">
        <v>7</v>
      </c>
      <c r="C29" s="122"/>
      <c r="D29" s="94"/>
      <c r="E29" s="96"/>
      <c r="F29" s="2"/>
    </row>
    <row r="30" spans="2:6" ht="15.75" thickBot="1" x14ac:dyDescent="0.3">
      <c r="B30" s="125" t="s">
        <v>8</v>
      </c>
      <c r="C30" s="126"/>
      <c r="D30" s="94"/>
      <c r="E30" s="96"/>
      <c r="F30" s="104"/>
    </row>
    <row r="31" spans="2:6" ht="15.75" thickBot="1" x14ac:dyDescent="0.3">
      <c r="B31" s="114" t="s">
        <v>9</v>
      </c>
      <c r="C31" s="114" t="s">
        <v>10</v>
      </c>
      <c r="D31" s="114" t="s">
        <v>11</v>
      </c>
      <c r="E31" s="127" t="s">
        <v>12</v>
      </c>
      <c r="F31" s="114" t="s">
        <v>13</v>
      </c>
    </row>
    <row r="32" spans="2:6" ht="14.25" customHeight="1" x14ac:dyDescent="0.25">
      <c r="B32" s="110"/>
      <c r="C32" s="111"/>
      <c r="D32" s="112"/>
      <c r="E32" s="53"/>
      <c r="F32" s="53"/>
    </row>
    <row r="33" spans="2:6" ht="14.25" customHeight="1" x14ac:dyDescent="0.25">
      <c r="B33" s="110">
        <v>553600</v>
      </c>
      <c r="C33" s="111" t="s">
        <v>127</v>
      </c>
      <c r="D33" s="112">
        <v>1</v>
      </c>
      <c r="E33" s="53">
        <v>1550000</v>
      </c>
      <c r="F33" s="53">
        <f>E33*D33</f>
        <v>1550000</v>
      </c>
    </row>
    <row r="34" spans="2:6" ht="14.25" customHeight="1" x14ac:dyDescent="0.25">
      <c r="B34" s="110">
        <v>11340</v>
      </c>
      <c r="C34" s="111" t="s">
        <v>122</v>
      </c>
      <c r="D34" s="112">
        <v>1</v>
      </c>
      <c r="E34" s="53">
        <v>500000</v>
      </c>
      <c r="F34" s="53">
        <f>E34*D34</f>
        <v>500000</v>
      </c>
    </row>
    <row r="35" spans="2:6" ht="14.25" customHeight="1" x14ac:dyDescent="0.25">
      <c r="B35" s="110">
        <v>28466</v>
      </c>
      <c r="C35" s="111" t="s">
        <v>126</v>
      </c>
      <c r="D35" s="112">
        <v>1</v>
      </c>
      <c r="E35" s="53">
        <v>450000</v>
      </c>
      <c r="F35" s="53">
        <f>E35*D35</f>
        <v>450000</v>
      </c>
    </row>
    <row r="36" spans="2:6" ht="14.25" customHeight="1" x14ac:dyDescent="0.25">
      <c r="B36" s="110">
        <v>283661</v>
      </c>
      <c r="C36" s="111" t="s">
        <v>123</v>
      </c>
      <c r="D36" s="112">
        <v>10</v>
      </c>
      <c r="E36" s="53">
        <v>31800</v>
      </c>
      <c r="F36" s="53">
        <f>E36*D36</f>
        <v>318000</v>
      </c>
    </row>
    <row r="37" spans="2:6" ht="14.25" customHeight="1" x14ac:dyDescent="0.25">
      <c r="B37" s="110">
        <v>28463</v>
      </c>
      <c r="C37" s="111" t="s">
        <v>125</v>
      </c>
      <c r="D37" s="112">
        <v>1</v>
      </c>
      <c r="E37" s="53">
        <v>950000</v>
      </c>
      <c r="F37" s="53">
        <v>95000</v>
      </c>
    </row>
    <row r="38" spans="2:6" ht="14.25" customHeight="1" x14ac:dyDescent="0.25">
      <c r="B38" s="110">
        <v>284631</v>
      </c>
      <c r="C38" s="111" t="s">
        <v>121</v>
      </c>
      <c r="D38" s="112">
        <v>10</v>
      </c>
      <c r="E38" s="53">
        <v>48000</v>
      </c>
      <c r="F38" s="53">
        <f>E38*D38</f>
        <v>480000</v>
      </c>
    </row>
    <row r="39" spans="2:6" ht="14.25" customHeight="1" x14ac:dyDescent="0.25">
      <c r="B39" s="110">
        <v>554903</v>
      </c>
      <c r="C39" s="111" t="s">
        <v>124</v>
      </c>
      <c r="D39" s="112">
        <v>1</v>
      </c>
      <c r="E39" s="53">
        <v>29000</v>
      </c>
      <c r="F39" s="53">
        <f>E39*D39</f>
        <v>29000</v>
      </c>
    </row>
    <row r="40" spans="2:6" ht="14.25" customHeight="1" x14ac:dyDescent="0.25">
      <c r="B40" s="137"/>
      <c r="C40" s="111"/>
      <c r="D40" s="112"/>
      <c r="E40" s="53"/>
      <c r="F40" s="53"/>
    </row>
    <row r="41" spans="2:6" x14ac:dyDescent="0.25">
      <c r="B41" s="107"/>
      <c r="C41" s="108"/>
      <c r="D41" s="105"/>
      <c r="E41" s="109" t="s">
        <v>77</v>
      </c>
      <c r="F41" s="47">
        <f>SUM(F33:F40)</f>
        <v>3422000</v>
      </c>
    </row>
    <row r="43" spans="2:6" ht="15.75" thickBot="1" x14ac:dyDescent="0.3"/>
    <row r="44" spans="2:6" ht="15.75" thickBot="1" x14ac:dyDescent="0.3">
      <c r="B44" s="256"/>
      <c r="C44" s="257" t="s">
        <v>71</v>
      </c>
      <c r="D44" s="237"/>
      <c r="E44" s="186"/>
      <c r="F44" s="238">
        <v>230003</v>
      </c>
    </row>
    <row r="45" spans="2:6" x14ac:dyDescent="0.25">
      <c r="B45" s="258" t="s">
        <v>0</v>
      </c>
      <c r="C45" s="259" t="s">
        <v>138</v>
      </c>
      <c r="D45" s="237"/>
      <c r="E45" s="237"/>
      <c r="F45" s="238"/>
    </row>
    <row r="46" spans="2:6" x14ac:dyDescent="0.25">
      <c r="B46" s="260" t="s">
        <v>1</v>
      </c>
      <c r="C46" s="261" t="s">
        <v>139</v>
      </c>
      <c r="D46" s="237"/>
      <c r="E46" s="219" t="s">
        <v>141</v>
      </c>
      <c r="F46" s="186"/>
    </row>
    <row r="47" spans="2:6" x14ac:dyDescent="0.25">
      <c r="B47" s="260" t="s">
        <v>2</v>
      </c>
      <c r="C47" s="262"/>
      <c r="D47" s="237"/>
      <c r="E47" s="224" t="s">
        <v>167</v>
      </c>
      <c r="F47" s="186"/>
    </row>
    <row r="48" spans="2:6" x14ac:dyDescent="0.25">
      <c r="B48" s="260" t="s">
        <v>3</v>
      </c>
      <c r="C48" s="262"/>
      <c r="D48" s="237"/>
      <c r="E48" s="186"/>
      <c r="F48" s="186"/>
    </row>
    <row r="49" spans="2:6" x14ac:dyDescent="0.25">
      <c r="B49" s="260" t="s">
        <v>4</v>
      </c>
      <c r="C49" s="262">
        <v>448134</v>
      </c>
      <c r="D49" s="237"/>
      <c r="E49" s="186"/>
      <c r="F49" s="186"/>
    </row>
    <row r="50" spans="2:6" x14ac:dyDescent="0.25">
      <c r="B50" s="263" t="s">
        <v>5</v>
      </c>
      <c r="C50" s="264">
        <v>1</v>
      </c>
      <c r="D50" s="237"/>
      <c r="E50" s="186"/>
      <c r="F50" s="186"/>
    </row>
    <row r="51" spans="2:6" x14ac:dyDescent="0.25">
      <c r="B51" s="260" t="s">
        <v>6</v>
      </c>
      <c r="C51" s="262">
        <v>7046</v>
      </c>
      <c r="D51" s="237"/>
      <c r="E51" s="239"/>
      <c r="F51" s="186"/>
    </row>
    <row r="52" spans="2:6" x14ac:dyDescent="0.25">
      <c r="B52" s="260" t="s">
        <v>7</v>
      </c>
      <c r="C52" s="262"/>
      <c r="D52" s="237"/>
      <c r="E52" s="239"/>
      <c r="F52" s="186"/>
    </row>
    <row r="53" spans="2:6" ht="15.75" thickBot="1" x14ac:dyDescent="0.3">
      <c r="B53" s="265" t="s">
        <v>8</v>
      </c>
      <c r="C53" s="266"/>
      <c r="D53" s="237"/>
      <c r="E53" s="239"/>
      <c r="F53" s="243"/>
    </row>
    <row r="54" spans="2:6" ht="15.75" thickBot="1" x14ac:dyDescent="0.3">
      <c r="B54" s="254" t="s">
        <v>9</v>
      </c>
      <c r="C54" s="254"/>
      <c r="D54" s="254" t="s">
        <v>11</v>
      </c>
      <c r="E54" s="267" t="s">
        <v>12</v>
      </c>
      <c r="F54" s="254" t="s">
        <v>13</v>
      </c>
    </row>
    <row r="55" spans="2:6" x14ac:dyDescent="0.25">
      <c r="B55" s="250"/>
      <c r="C55" s="221"/>
      <c r="D55" s="250"/>
      <c r="E55" s="250"/>
      <c r="F55" s="134"/>
    </row>
    <row r="56" spans="2:6" x14ac:dyDescent="0.25">
      <c r="B56" s="250">
        <v>3200000000</v>
      </c>
      <c r="C56" s="221" t="s">
        <v>140</v>
      </c>
      <c r="D56" s="252">
        <v>1</v>
      </c>
      <c r="E56" s="218">
        <v>1394446</v>
      </c>
      <c r="F56" s="223">
        <f>E56*D56</f>
        <v>1394446</v>
      </c>
    </row>
    <row r="57" spans="2:6" x14ac:dyDescent="0.25">
      <c r="B57" s="250"/>
      <c r="C57" s="251"/>
      <c r="D57" s="252"/>
      <c r="E57" s="223"/>
      <c r="F57" s="223"/>
    </row>
    <row r="58" spans="2:6" x14ac:dyDescent="0.25">
      <c r="B58" s="246"/>
      <c r="C58" s="248"/>
      <c r="D58" s="244"/>
      <c r="E58" s="249" t="s">
        <v>77</v>
      </c>
      <c r="F58" s="218">
        <f>F56</f>
        <v>1394446</v>
      </c>
    </row>
    <row r="59" spans="2:6" x14ac:dyDescent="0.25">
      <c r="B59" s="184"/>
      <c r="C59" s="184"/>
      <c r="D59" s="184"/>
      <c r="E59" s="184"/>
      <c r="F59" s="184"/>
    </row>
    <row r="60" spans="2:6" ht="15.75" thickBot="1" x14ac:dyDescent="0.3">
      <c r="B60" s="184"/>
      <c r="C60" s="184"/>
      <c r="D60" s="184"/>
      <c r="E60" s="184"/>
      <c r="F60" s="184"/>
    </row>
    <row r="61" spans="2:6" ht="15.75" thickBot="1" x14ac:dyDescent="0.3">
      <c r="B61" s="256"/>
      <c r="C61" s="257" t="s">
        <v>76</v>
      </c>
      <c r="D61" s="237"/>
      <c r="E61" s="186"/>
      <c r="F61" s="238">
        <v>234199</v>
      </c>
    </row>
    <row r="62" spans="2:6" x14ac:dyDescent="0.25">
      <c r="B62" s="258" t="s">
        <v>0</v>
      </c>
      <c r="C62" s="259" t="s">
        <v>142</v>
      </c>
      <c r="D62" s="237"/>
      <c r="E62" s="237"/>
      <c r="F62" s="238"/>
    </row>
    <row r="63" spans="2:6" x14ac:dyDescent="0.25">
      <c r="B63" s="260" t="s">
        <v>1</v>
      </c>
      <c r="C63" s="261" t="s">
        <v>143</v>
      </c>
      <c r="D63" s="237"/>
      <c r="E63" s="219" t="s">
        <v>141</v>
      </c>
      <c r="F63" s="186"/>
    </row>
    <row r="64" spans="2:6" x14ac:dyDescent="0.25">
      <c r="B64" s="260" t="s">
        <v>2</v>
      </c>
      <c r="C64" s="262"/>
      <c r="D64" s="237"/>
      <c r="E64" s="224" t="s">
        <v>170</v>
      </c>
      <c r="F64" s="186"/>
    </row>
    <row r="65" spans="2:6" x14ac:dyDescent="0.25">
      <c r="B65" s="260" t="s">
        <v>3</v>
      </c>
      <c r="C65" s="262"/>
      <c r="D65" s="237"/>
      <c r="E65" s="186"/>
      <c r="F65" s="186"/>
    </row>
    <row r="66" spans="2:6" x14ac:dyDescent="0.25">
      <c r="B66" s="260" t="s">
        <v>4</v>
      </c>
      <c r="C66" s="262">
        <v>2349043</v>
      </c>
      <c r="D66" s="237"/>
      <c r="E66" s="186"/>
      <c r="F66" s="186"/>
    </row>
    <row r="67" spans="2:6" x14ac:dyDescent="0.25">
      <c r="B67" s="263" t="s">
        <v>5</v>
      </c>
      <c r="C67" s="264">
        <v>1</v>
      </c>
      <c r="D67" s="237"/>
      <c r="E67" s="186"/>
      <c r="F67" s="186"/>
    </row>
    <row r="68" spans="2:6" x14ac:dyDescent="0.25">
      <c r="B68" s="260" t="s">
        <v>6</v>
      </c>
      <c r="C68" s="262"/>
      <c r="D68" s="237"/>
      <c r="E68" s="239"/>
      <c r="F68" s="186"/>
    </row>
    <row r="69" spans="2:6" x14ac:dyDescent="0.25">
      <c r="B69" s="260" t="s">
        <v>7</v>
      </c>
      <c r="C69" s="262"/>
      <c r="D69" s="237"/>
      <c r="E69" s="239"/>
      <c r="F69" s="186"/>
    </row>
    <row r="70" spans="2:6" ht="15.75" thickBot="1" x14ac:dyDescent="0.3">
      <c r="B70" s="265" t="s">
        <v>8</v>
      </c>
      <c r="C70" s="266"/>
      <c r="D70" s="237"/>
      <c r="E70" s="239"/>
      <c r="F70" s="243"/>
    </row>
    <row r="71" spans="2:6" ht="15.75" thickBot="1" x14ac:dyDescent="0.3">
      <c r="B71" s="254" t="s">
        <v>9</v>
      </c>
      <c r="C71" s="254"/>
      <c r="D71" s="254" t="s">
        <v>11</v>
      </c>
      <c r="E71" s="267" t="s">
        <v>12</v>
      </c>
      <c r="F71" s="254" t="s">
        <v>13</v>
      </c>
    </row>
    <row r="72" spans="2:6" x14ac:dyDescent="0.25">
      <c r="B72" s="250">
        <v>1111103</v>
      </c>
      <c r="C72" s="221" t="s">
        <v>144</v>
      </c>
      <c r="D72" s="252">
        <v>16</v>
      </c>
      <c r="E72" s="143">
        <v>11140</v>
      </c>
      <c r="F72" s="143">
        <f>E72*D72</f>
        <v>178240</v>
      </c>
    </row>
    <row r="73" spans="2:6" x14ac:dyDescent="0.25">
      <c r="B73" s="250">
        <v>1111104</v>
      </c>
      <c r="C73" s="221" t="s">
        <v>145</v>
      </c>
      <c r="D73" s="252">
        <v>16</v>
      </c>
      <c r="E73" s="218">
        <v>40000</v>
      </c>
      <c r="F73" s="223">
        <f>E73*D73</f>
        <v>640000</v>
      </c>
    </row>
    <row r="74" spans="2:6" x14ac:dyDescent="0.25">
      <c r="B74" s="250"/>
      <c r="C74" s="251"/>
      <c r="D74" s="252"/>
      <c r="E74" s="223"/>
      <c r="F74" s="223"/>
    </row>
    <row r="75" spans="2:6" x14ac:dyDescent="0.25">
      <c r="B75" s="246"/>
      <c r="C75" s="248"/>
      <c r="D75" s="244"/>
      <c r="E75" s="249" t="s">
        <v>77</v>
      </c>
      <c r="F75" s="218">
        <f>SUM(F72:F74)</f>
        <v>818240</v>
      </c>
    </row>
    <row r="76" spans="2:6" x14ac:dyDescent="0.25">
      <c r="B76" s="184"/>
      <c r="C76" s="184"/>
      <c r="D76" s="184"/>
      <c r="E76" s="184"/>
      <c r="F76" s="184"/>
    </row>
    <row r="77" spans="2:6" ht="15.75" thickBot="1" x14ac:dyDescent="0.3">
      <c r="B77" s="184"/>
      <c r="C77" s="184"/>
      <c r="D77" s="184"/>
      <c r="E77" s="184"/>
      <c r="F77" s="184"/>
    </row>
    <row r="78" spans="2:6" ht="15.75" thickBot="1" x14ac:dyDescent="0.3">
      <c r="B78" s="256"/>
      <c r="C78" s="257" t="s">
        <v>78</v>
      </c>
      <c r="D78" s="237"/>
      <c r="E78" s="186"/>
      <c r="F78" s="238" t="s">
        <v>157</v>
      </c>
    </row>
    <row r="79" spans="2:6" x14ac:dyDescent="0.25">
      <c r="B79" s="258" t="s">
        <v>0</v>
      </c>
      <c r="C79" s="259" t="s">
        <v>142</v>
      </c>
      <c r="D79" s="237"/>
      <c r="E79" s="237"/>
      <c r="F79" s="238"/>
    </row>
    <row r="80" spans="2:6" x14ac:dyDescent="0.25">
      <c r="B80" s="260" t="s">
        <v>1</v>
      </c>
      <c r="C80" s="261" t="s">
        <v>101</v>
      </c>
      <c r="D80" s="237"/>
      <c r="E80" s="219" t="s">
        <v>141</v>
      </c>
      <c r="F80" s="186"/>
    </row>
    <row r="81" spans="2:6" x14ac:dyDescent="0.25">
      <c r="B81" s="260" t="s">
        <v>2</v>
      </c>
      <c r="C81" s="262"/>
      <c r="D81" s="237"/>
      <c r="E81" s="224" t="s">
        <v>169</v>
      </c>
      <c r="F81" s="186"/>
    </row>
    <row r="82" spans="2:6" x14ac:dyDescent="0.25">
      <c r="B82" s="260" t="s">
        <v>3</v>
      </c>
      <c r="C82" s="262"/>
      <c r="D82" s="237"/>
      <c r="E82" s="186"/>
      <c r="F82" s="186"/>
    </row>
    <row r="83" spans="2:6" x14ac:dyDescent="0.25">
      <c r="B83" s="260" t="s">
        <v>4</v>
      </c>
      <c r="C83" s="262"/>
      <c r="D83" s="237"/>
      <c r="E83" s="186"/>
      <c r="F83" s="186"/>
    </row>
    <row r="84" spans="2:6" x14ac:dyDescent="0.25">
      <c r="B84" s="263" t="s">
        <v>5</v>
      </c>
      <c r="C84" s="264">
        <v>1</v>
      </c>
      <c r="D84" s="237"/>
      <c r="E84" s="186"/>
      <c r="F84" s="186"/>
    </row>
    <row r="85" spans="2:6" x14ac:dyDescent="0.25">
      <c r="B85" s="260" t="s">
        <v>6</v>
      </c>
      <c r="C85" s="262"/>
      <c r="D85" s="237"/>
      <c r="E85" s="239"/>
      <c r="F85" s="186"/>
    </row>
    <row r="86" spans="2:6" x14ac:dyDescent="0.25">
      <c r="B86" s="260" t="s">
        <v>7</v>
      </c>
      <c r="C86" s="262"/>
      <c r="D86" s="237"/>
      <c r="E86" s="239"/>
      <c r="F86" s="186"/>
    </row>
    <row r="87" spans="2:6" ht="15.75" thickBot="1" x14ac:dyDescent="0.3">
      <c r="B87" s="265" t="s">
        <v>8</v>
      </c>
      <c r="C87" s="266"/>
      <c r="D87" s="237"/>
      <c r="E87" s="239"/>
      <c r="F87" s="243"/>
    </row>
    <row r="88" spans="2:6" ht="15.75" thickBot="1" x14ac:dyDescent="0.3">
      <c r="B88" s="254" t="s">
        <v>9</v>
      </c>
      <c r="C88" s="254"/>
      <c r="D88" s="254" t="s">
        <v>11</v>
      </c>
      <c r="E88" s="267" t="s">
        <v>12</v>
      </c>
      <c r="F88" s="254" t="s">
        <v>13</v>
      </c>
    </row>
    <row r="89" spans="2:6" x14ac:dyDescent="0.25">
      <c r="B89" s="250"/>
      <c r="C89" s="221"/>
      <c r="D89" s="250"/>
      <c r="E89" s="250"/>
      <c r="F89" s="134"/>
    </row>
    <row r="90" spans="2:6" x14ac:dyDescent="0.25">
      <c r="B90" s="250">
        <v>1111105</v>
      </c>
      <c r="C90" s="221" t="s">
        <v>150</v>
      </c>
      <c r="D90" s="252">
        <v>32</v>
      </c>
      <c r="E90" s="218">
        <v>45000</v>
      </c>
      <c r="F90" s="223">
        <f>E90*D90</f>
        <v>1440000</v>
      </c>
    </row>
    <row r="91" spans="2:6" x14ac:dyDescent="0.25">
      <c r="B91" s="250"/>
      <c r="C91" s="251"/>
      <c r="D91" s="252"/>
      <c r="E91" s="223"/>
      <c r="F91" s="223"/>
    </row>
    <row r="92" spans="2:6" x14ac:dyDescent="0.25">
      <c r="B92" s="246"/>
      <c r="C92" s="248"/>
      <c r="D92" s="244"/>
      <c r="E92" s="249" t="s">
        <v>77</v>
      </c>
      <c r="F92" s="218">
        <f>F90</f>
        <v>1440000</v>
      </c>
    </row>
    <row r="94" spans="2:6" x14ac:dyDescent="0.25">
      <c r="E94" s="79" t="s">
        <v>75</v>
      </c>
      <c r="F94" s="133">
        <f>F92+F75+F58+F41+F17</f>
        <v>10500249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9"/>
  <sheetViews>
    <sheetView workbookViewId="0">
      <selection activeCell="J45" sqref="J45"/>
    </sheetView>
  </sheetViews>
  <sheetFormatPr baseColWidth="10" defaultRowHeight="15" x14ac:dyDescent="0.25"/>
  <cols>
    <col min="2" max="2" width="33.5703125" customWidth="1"/>
    <col min="3" max="3" width="38.28515625" customWidth="1"/>
    <col min="5" max="5" width="13.85546875" customWidth="1"/>
    <col min="6" max="6" width="15.28515625" customWidth="1"/>
  </cols>
  <sheetData>
    <row r="2" spans="2:6" ht="15.75" thickBot="1" x14ac:dyDescent="0.3"/>
    <row r="3" spans="2:6" ht="15.75" thickBot="1" x14ac:dyDescent="0.3">
      <c r="B3" s="116"/>
      <c r="C3" s="117" t="s">
        <v>79</v>
      </c>
      <c r="D3" s="94"/>
      <c r="E3" s="2"/>
      <c r="F3" s="95">
        <v>231781</v>
      </c>
    </row>
    <row r="4" spans="2:6" x14ac:dyDescent="0.25">
      <c r="B4" s="118" t="s">
        <v>0</v>
      </c>
      <c r="C4" s="119" t="s">
        <v>153</v>
      </c>
      <c r="D4" s="94"/>
      <c r="E4" s="94"/>
      <c r="F4" s="95"/>
    </row>
    <row r="5" spans="2:6" x14ac:dyDescent="0.25">
      <c r="B5" s="120" t="s">
        <v>1</v>
      </c>
      <c r="C5" s="121" t="s">
        <v>154</v>
      </c>
      <c r="D5" s="94"/>
      <c r="E5" s="48" t="s">
        <v>141</v>
      </c>
      <c r="F5" s="2"/>
    </row>
    <row r="6" spans="2:6" x14ac:dyDescent="0.25">
      <c r="B6" s="120" t="s">
        <v>2</v>
      </c>
      <c r="C6" s="122">
        <v>4122200</v>
      </c>
      <c r="D6" s="94"/>
      <c r="E6" s="60" t="s">
        <v>164</v>
      </c>
      <c r="F6" s="2"/>
    </row>
    <row r="7" spans="2:6" x14ac:dyDescent="0.25">
      <c r="B7" s="120" t="s">
        <v>3</v>
      </c>
      <c r="C7" s="122"/>
      <c r="D7" s="94"/>
      <c r="E7" s="2"/>
      <c r="F7" s="2"/>
    </row>
    <row r="8" spans="2:6" x14ac:dyDescent="0.25">
      <c r="B8" s="120" t="s">
        <v>4</v>
      </c>
      <c r="C8" s="122" t="s">
        <v>155</v>
      </c>
      <c r="D8" s="94"/>
      <c r="E8" s="2"/>
      <c r="F8" s="2"/>
    </row>
    <row r="9" spans="2:6" x14ac:dyDescent="0.25">
      <c r="B9" s="123" t="s">
        <v>5</v>
      </c>
      <c r="C9" s="124">
        <v>1</v>
      </c>
      <c r="D9" s="94"/>
      <c r="E9" s="2"/>
      <c r="F9" s="2"/>
    </row>
    <row r="10" spans="2:6" x14ac:dyDescent="0.25">
      <c r="B10" s="120" t="s">
        <v>6</v>
      </c>
      <c r="C10" s="122"/>
      <c r="D10" s="94"/>
      <c r="E10" s="96"/>
      <c r="F10" s="2"/>
    </row>
    <row r="11" spans="2:6" x14ac:dyDescent="0.25">
      <c r="B11" s="120" t="s">
        <v>7</v>
      </c>
      <c r="C11" s="122"/>
      <c r="D11" s="94"/>
      <c r="E11" s="96"/>
      <c r="F11" s="2"/>
    </row>
    <row r="12" spans="2:6" ht="15.75" thickBot="1" x14ac:dyDescent="0.3">
      <c r="B12" s="125" t="s">
        <v>8</v>
      </c>
      <c r="C12" s="126"/>
      <c r="D12" s="94"/>
      <c r="E12" s="96"/>
      <c r="F12" s="104"/>
    </row>
    <row r="13" spans="2:6" ht="15.75" thickBot="1" x14ac:dyDescent="0.3">
      <c r="B13" s="114" t="s">
        <v>9</v>
      </c>
      <c r="C13" s="114"/>
      <c r="D13" s="114" t="s">
        <v>11</v>
      </c>
      <c r="E13" s="127" t="s">
        <v>12</v>
      </c>
      <c r="F13" s="114" t="s">
        <v>13</v>
      </c>
    </row>
    <row r="14" spans="2:6" x14ac:dyDescent="0.25">
      <c r="B14" s="110"/>
      <c r="C14" s="51"/>
      <c r="D14" s="110"/>
      <c r="E14" s="110"/>
      <c r="F14" s="134"/>
    </row>
    <row r="15" spans="2:6" x14ac:dyDescent="0.25">
      <c r="B15" s="134">
        <v>111110000</v>
      </c>
      <c r="C15" s="51" t="s">
        <v>156</v>
      </c>
      <c r="D15" s="112">
        <v>1</v>
      </c>
      <c r="E15" s="47">
        <v>1690000</v>
      </c>
      <c r="F15" s="53">
        <f>E15*D15</f>
        <v>1690000</v>
      </c>
    </row>
    <row r="16" spans="2:6" x14ac:dyDescent="0.25">
      <c r="B16" s="110"/>
      <c r="C16" s="111"/>
      <c r="D16" s="112"/>
      <c r="E16" s="53"/>
      <c r="F16" s="53"/>
    </row>
    <row r="17" spans="2:6" x14ac:dyDescent="0.25">
      <c r="B17" s="137"/>
      <c r="C17" s="108"/>
      <c r="D17" s="105"/>
      <c r="E17" s="109" t="s">
        <v>77</v>
      </c>
      <c r="F17" s="47">
        <f>F15</f>
        <v>1690000</v>
      </c>
    </row>
    <row r="19" spans="2:6" ht="15.75" thickBot="1" x14ac:dyDescent="0.3"/>
    <row r="20" spans="2:6" ht="15.75" thickBot="1" x14ac:dyDescent="0.3">
      <c r="B20" s="208"/>
      <c r="C20" s="209" t="s">
        <v>80</v>
      </c>
      <c r="D20" s="185"/>
      <c r="E20" s="186"/>
      <c r="F20" s="187"/>
    </row>
    <row r="21" spans="2:6" ht="15.75" x14ac:dyDescent="0.3">
      <c r="B21" s="210" t="s">
        <v>0</v>
      </c>
      <c r="C21" s="211" t="s">
        <v>88</v>
      </c>
      <c r="D21" s="188"/>
      <c r="E21" s="189" t="s">
        <v>22</v>
      </c>
      <c r="F21" s="190"/>
    </row>
    <row r="22" spans="2:6" ht="15.75" x14ac:dyDescent="0.3">
      <c r="B22" s="212" t="s">
        <v>1</v>
      </c>
      <c r="C22" s="213" t="s">
        <v>89</v>
      </c>
      <c r="D22" s="191"/>
      <c r="E22" s="219"/>
      <c r="F22" s="192"/>
    </row>
    <row r="23" spans="2:6" ht="16.5" x14ac:dyDescent="0.3">
      <c r="B23" s="212" t="s">
        <v>2</v>
      </c>
      <c r="C23" s="214">
        <v>128612</v>
      </c>
      <c r="D23" s="193"/>
      <c r="E23" s="225">
        <v>41962</v>
      </c>
      <c r="F23" s="192"/>
    </row>
    <row r="24" spans="2:6" ht="15.75" x14ac:dyDescent="0.3">
      <c r="B24" s="212" t="s">
        <v>3</v>
      </c>
      <c r="C24" s="214"/>
      <c r="D24" s="188"/>
      <c r="E24" s="231" t="s">
        <v>168</v>
      </c>
      <c r="F24" s="192"/>
    </row>
    <row r="25" spans="2:6" ht="15.75" x14ac:dyDescent="0.3">
      <c r="B25" s="212" t="s">
        <v>4</v>
      </c>
      <c r="C25" s="214" t="s">
        <v>160</v>
      </c>
      <c r="D25" s="188"/>
      <c r="E25" s="192"/>
      <c r="F25" s="192"/>
    </row>
    <row r="26" spans="2:6" ht="15.75" x14ac:dyDescent="0.3">
      <c r="B26" s="197" t="s">
        <v>5</v>
      </c>
      <c r="C26" s="198">
        <v>1</v>
      </c>
      <c r="D26" s="188"/>
      <c r="E26" s="192"/>
      <c r="F26" s="192"/>
    </row>
    <row r="27" spans="2:6" ht="15.75" x14ac:dyDescent="0.3">
      <c r="B27" s="215" t="s">
        <v>6</v>
      </c>
      <c r="C27" s="216"/>
      <c r="D27" s="188"/>
      <c r="E27" s="195"/>
      <c r="F27" s="192"/>
    </row>
    <row r="28" spans="2:6" ht="15.75" x14ac:dyDescent="0.3">
      <c r="B28" s="215" t="s">
        <v>7</v>
      </c>
      <c r="C28" s="216"/>
      <c r="D28" s="188"/>
      <c r="E28" s="195"/>
      <c r="F28" s="192"/>
    </row>
    <row r="29" spans="2:6" ht="16.5" thickBot="1" x14ac:dyDescent="0.35">
      <c r="B29" s="215" t="s">
        <v>8</v>
      </c>
      <c r="C29" s="216"/>
      <c r="D29" s="188"/>
      <c r="E29" s="195"/>
      <c r="F29" s="220"/>
    </row>
    <row r="30" spans="2:6" ht="16.5" thickBot="1" x14ac:dyDescent="0.35">
      <c r="B30" s="234" t="s">
        <v>9</v>
      </c>
      <c r="C30" s="235" t="s">
        <v>10</v>
      </c>
      <c r="D30" s="235" t="s">
        <v>11</v>
      </c>
      <c r="E30" s="235" t="s">
        <v>12</v>
      </c>
      <c r="F30" s="236" t="s">
        <v>13</v>
      </c>
    </row>
    <row r="31" spans="2:6" x14ac:dyDescent="0.25">
      <c r="B31" s="222"/>
      <c r="C31" s="221"/>
      <c r="D31" s="222"/>
      <c r="E31" s="223"/>
      <c r="F31" s="228"/>
    </row>
    <row r="32" spans="2:6" ht="15.75" x14ac:dyDescent="0.3">
      <c r="B32" s="201" t="s">
        <v>90</v>
      </c>
      <c r="C32" s="217" t="s">
        <v>91</v>
      </c>
      <c r="D32" s="217">
        <v>5</v>
      </c>
      <c r="E32" s="226">
        <v>19990</v>
      </c>
      <c r="F32" s="226">
        <f>E32*D32</f>
        <v>99950</v>
      </c>
    </row>
    <row r="33" spans="2:6" ht="15.75" x14ac:dyDescent="0.3">
      <c r="B33" s="201"/>
      <c r="C33" s="202"/>
      <c r="D33" s="217"/>
      <c r="E33" s="203" t="s">
        <v>14</v>
      </c>
      <c r="F33" s="207">
        <f>SUM(F32)</f>
        <v>99950</v>
      </c>
    </row>
    <row r="34" spans="2:6" x14ac:dyDescent="0.25">
      <c r="B34" s="184"/>
      <c r="C34" s="184"/>
      <c r="D34" s="184"/>
      <c r="E34" s="184"/>
      <c r="F34" s="184"/>
    </row>
    <row r="35" spans="2:6" ht="15.75" thickBot="1" x14ac:dyDescent="0.3">
      <c r="B35" s="184"/>
      <c r="C35" s="184"/>
      <c r="D35" s="184"/>
      <c r="E35" s="184"/>
      <c r="F35" s="184"/>
    </row>
    <row r="36" spans="2:6" ht="15.75" thickBot="1" x14ac:dyDescent="0.3">
      <c r="B36" s="208"/>
      <c r="C36" s="209" t="s">
        <v>146</v>
      </c>
      <c r="D36" s="185"/>
      <c r="E36" s="186"/>
      <c r="F36" s="187"/>
    </row>
    <row r="37" spans="2:6" ht="15.75" x14ac:dyDescent="0.3">
      <c r="B37" s="210" t="s">
        <v>0</v>
      </c>
      <c r="C37" s="211" t="s">
        <v>88</v>
      </c>
      <c r="D37" s="188"/>
      <c r="E37" s="189" t="s">
        <v>22</v>
      </c>
      <c r="F37" s="190"/>
    </row>
    <row r="38" spans="2:6" ht="15.75" x14ac:dyDescent="0.3">
      <c r="B38" s="212" t="s">
        <v>1</v>
      </c>
      <c r="C38" s="213" t="s">
        <v>89</v>
      </c>
      <c r="D38" s="191"/>
      <c r="E38" s="219"/>
      <c r="F38" s="192"/>
    </row>
    <row r="39" spans="2:6" ht="16.5" x14ac:dyDescent="0.3">
      <c r="B39" s="212" t="s">
        <v>2</v>
      </c>
      <c r="C39" s="214"/>
      <c r="D39" s="193"/>
      <c r="E39" s="225" t="s">
        <v>235</v>
      </c>
      <c r="F39" s="192"/>
    </row>
    <row r="40" spans="2:6" ht="15.75" x14ac:dyDescent="0.3">
      <c r="B40" s="212" t="s">
        <v>3</v>
      </c>
      <c r="C40" s="214"/>
      <c r="D40" s="188"/>
      <c r="E40" s="231"/>
      <c r="F40" s="192"/>
    </row>
    <row r="41" spans="2:6" ht="15.75" x14ac:dyDescent="0.3">
      <c r="B41" s="212" t="s">
        <v>4</v>
      </c>
      <c r="C41" s="214"/>
      <c r="D41" s="188"/>
      <c r="E41" s="278" t="s">
        <v>240</v>
      </c>
      <c r="F41" s="192"/>
    </row>
    <row r="42" spans="2:6" ht="15.75" x14ac:dyDescent="0.3">
      <c r="B42" s="197" t="s">
        <v>5</v>
      </c>
      <c r="C42" s="198"/>
      <c r="D42" s="188"/>
      <c r="E42" s="278" t="s">
        <v>241</v>
      </c>
      <c r="F42" s="192"/>
    </row>
    <row r="43" spans="2:6" ht="15.75" x14ac:dyDescent="0.3">
      <c r="B43" s="215" t="s">
        <v>6</v>
      </c>
      <c r="C43" s="216"/>
      <c r="D43" s="188"/>
      <c r="E43" s="195"/>
      <c r="F43" s="192"/>
    </row>
    <row r="44" spans="2:6" ht="15.75" x14ac:dyDescent="0.3">
      <c r="B44" s="215" t="s">
        <v>7</v>
      </c>
      <c r="C44" s="216"/>
      <c r="D44" s="188"/>
      <c r="E44" s="195"/>
      <c r="F44" s="192"/>
    </row>
    <row r="45" spans="2:6" ht="16.5" thickBot="1" x14ac:dyDescent="0.35">
      <c r="B45" s="215" t="s">
        <v>8</v>
      </c>
      <c r="C45" s="216"/>
      <c r="D45" s="188"/>
      <c r="E45" s="195"/>
      <c r="F45" s="220"/>
    </row>
    <row r="46" spans="2:6" ht="16.5" thickBot="1" x14ac:dyDescent="0.35">
      <c r="B46" s="234" t="s">
        <v>9</v>
      </c>
      <c r="C46" s="235" t="s">
        <v>10</v>
      </c>
      <c r="D46" s="235" t="s">
        <v>11</v>
      </c>
      <c r="E46" s="235" t="s">
        <v>12</v>
      </c>
      <c r="F46" s="236" t="s">
        <v>13</v>
      </c>
    </row>
    <row r="47" spans="2:6" x14ac:dyDescent="0.25">
      <c r="B47" s="222"/>
      <c r="C47" s="221"/>
      <c r="D47" s="222"/>
      <c r="E47" s="223"/>
      <c r="F47" s="228"/>
    </row>
    <row r="48" spans="2:6" ht="15.75" x14ac:dyDescent="0.3">
      <c r="B48" s="201" t="s">
        <v>90</v>
      </c>
      <c r="C48" s="217" t="s">
        <v>91</v>
      </c>
      <c r="D48" s="217">
        <v>5</v>
      </c>
      <c r="E48" s="226">
        <v>19990</v>
      </c>
      <c r="F48" s="226">
        <f>E48*D48</f>
        <v>99950</v>
      </c>
    </row>
    <row r="49" spans="2:6" ht="15.75" x14ac:dyDescent="0.3">
      <c r="B49" s="201"/>
      <c r="C49" s="202"/>
      <c r="D49" s="217"/>
      <c r="E49" s="203" t="s">
        <v>14</v>
      </c>
      <c r="F49" s="207">
        <f>SUM(F48)</f>
        <v>99950</v>
      </c>
    </row>
    <row r="50" spans="2:6" x14ac:dyDescent="0.25">
      <c r="B50" s="184"/>
      <c r="C50" s="184"/>
      <c r="D50" s="184"/>
      <c r="E50" s="184"/>
      <c r="F50" s="184"/>
    </row>
    <row r="51" spans="2:6" ht="15.75" thickBot="1" x14ac:dyDescent="0.3">
      <c r="B51" s="184"/>
      <c r="C51" s="184"/>
      <c r="D51" s="184"/>
      <c r="E51" s="184"/>
      <c r="F51" s="184"/>
    </row>
    <row r="52" spans="2:6" ht="15.75" thickBot="1" x14ac:dyDescent="0.3">
      <c r="B52" s="208"/>
      <c r="C52" s="209" t="s">
        <v>147</v>
      </c>
      <c r="D52" s="185"/>
      <c r="E52" s="186"/>
      <c r="F52" s="187"/>
    </row>
    <row r="53" spans="2:6" ht="15.75" x14ac:dyDescent="0.3">
      <c r="B53" s="210" t="s">
        <v>0</v>
      </c>
      <c r="C53" s="211" t="s">
        <v>173</v>
      </c>
      <c r="D53" s="188"/>
      <c r="E53" s="189" t="s">
        <v>22</v>
      </c>
      <c r="F53" s="190"/>
    </row>
    <row r="54" spans="2:6" ht="15.75" x14ac:dyDescent="0.3">
      <c r="B54" s="212" t="s">
        <v>1</v>
      </c>
      <c r="C54" s="213" t="s">
        <v>174</v>
      </c>
      <c r="D54" s="191"/>
      <c r="E54" s="219"/>
      <c r="F54" s="192"/>
    </row>
    <row r="55" spans="2:6" ht="16.5" x14ac:dyDescent="0.3">
      <c r="B55" s="212" t="s">
        <v>2</v>
      </c>
      <c r="C55" s="214">
        <v>128690</v>
      </c>
      <c r="D55" s="193"/>
      <c r="E55" s="225">
        <v>41968</v>
      </c>
      <c r="F55" s="192"/>
    </row>
    <row r="56" spans="2:6" ht="15.75" x14ac:dyDescent="0.3">
      <c r="B56" s="212" t="s">
        <v>3</v>
      </c>
      <c r="C56" s="214"/>
      <c r="D56" s="188"/>
      <c r="E56" s="231" t="s">
        <v>218</v>
      </c>
      <c r="F56" s="192"/>
    </row>
    <row r="57" spans="2:6" ht="15.75" x14ac:dyDescent="0.3">
      <c r="B57" s="212" t="s">
        <v>4</v>
      </c>
      <c r="C57" s="214">
        <v>4540090087</v>
      </c>
      <c r="D57" s="188"/>
      <c r="E57" s="192"/>
      <c r="F57" s="192"/>
    </row>
    <row r="58" spans="2:6" ht="15.75" x14ac:dyDescent="0.3">
      <c r="B58" s="197" t="s">
        <v>5</v>
      </c>
      <c r="C58" s="198">
        <v>1</v>
      </c>
      <c r="D58" s="188"/>
      <c r="E58" s="192"/>
      <c r="F58" s="192"/>
    </row>
    <row r="59" spans="2:6" ht="15.75" x14ac:dyDescent="0.3">
      <c r="B59" s="215" t="s">
        <v>6</v>
      </c>
      <c r="C59" s="216"/>
      <c r="D59" s="188"/>
      <c r="E59" s="195"/>
      <c r="F59" s="192"/>
    </row>
    <row r="60" spans="2:6" ht="15.75" x14ac:dyDescent="0.3">
      <c r="B60" s="215" t="s">
        <v>7</v>
      </c>
      <c r="C60" s="216"/>
      <c r="D60" s="188"/>
      <c r="E60" s="195"/>
      <c r="F60" s="192"/>
    </row>
    <row r="61" spans="2:6" ht="16.5" thickBot="1" x14ac:dyDescent="0.35">
      <c r="B61" s="215" t="s">
        <v>8</v>
      </c>
      <c r="C61" s="216"/>
      <c r="D61" s="188"/>
      <c r="E61" s="195"/>
      <c r="F61" s="220"/>
    </row>
    <row r="62" spans="2:6" ht="16.5" thickBot="1" x14ac:dyDescent="0.35">
      <c r="B62" s="234" t="s">
        <v>9</v>
      </c>
      <c r="C62" s="235"/>
      <c r="D62" s="235" t="s">
        <v>11</v>
      </c>
      <c r="E62" s="235" t="s">
        <v>12</v>
      </c>
      <c r="F62" s="236" t="s">
        <v>13</v>
      </c>
    </row>
    <row r="63" spans="2:6" x14ac:dyDescent="0.25">
      <c r="B63" s="222"/>
      <c r="C63" s="221"/>
      <c r="D63" s="222"/>
      <c r="E63" s="223"/>
      <c r="F63" s="228"/>
    </row>
    <row r="64" spans="2:6" ht="15.75" x14ac:dyDescent="0.3">
      <c r="B64" s="201" t="s">
        <v>191</v>
      </c>
      <c r="C64" s="217" t="s">
        <v>190</v>
      </c>
      <c r="D64" s="217">
        <v>1</v>
      </c>
      <c r="E64" s="226">
        <v>2174280</v>
      </c>
      <c r="F64" s="226">
        <f>E64*D64</f>
        <v>2174280</v>
      </c>
    </row>
    <row r="65" spans="2:6" ht="15.75" x14ac:dyDescent="0.3">
      <c r="B65" s="201"/>
      <c r="C65" s="202"/>
      <c r="D65" s="217"/>
      <c r="E65" s="203" t="s">
        <v>14</v>
      </c>
      <c r="F65" s="207">
        <f>SUM(F64)</f>
        <v>2174280</v>
      </c>
    </row>
    <row r="66" spans="2:6" x14ac:dyDescent="0.25">
      <c r="B66" s="184"/>
      <c r="C66" s="184"/>
      <c r="D66" s="184"/>
      <c r="E66" s="184"/>
      <c r="F66" s="184"/>
    </row>
    <row r="67" spans="2:6" ht="15.75" thickBot="1" x14ac:dyDescent="0.3">
      <c r="B67" s="184"/>
      <c r="C67" s="184"/>
      <c r="D67" s="184"/>
      <c r="E67" s="184"/>
      <c r="F67" s="184"/>
    </row>
    <row r="68" spans="2:6" ht="15.75" thickBot="1" x14ac:dyDescent="0.3">
      <c r="B68" s="208"/>
      <c r="C68" s="209" t="s">
        <v>148</v>
      </c>
      <c r="D68" s="185"/>
      <c r="E68" s="186"/>
      <c r="F68" s="187"/>
    </row>
    <row r="69" spans="2:6" ht="15.75" x14ac:dyDescent="0.3">
      <c r="B69" s="210" t="s">
        <v>0</v>
      </c>
      <c r="C69" s="211" t="s">
        <v>175</v>
      </c>
      <c r="D69" s="188"/>
      <c r="E69" s="189" t="s">
        <v>22</v>
      </c>
      <c r="F69" s="190"/>
    </row>
    <row r="70" spans="2:6" ht="15.75" x14ac:dyDescent="0.3">
      <c r="B70" s="212" t="s">
        <v>1</v>
      </c>
      <c r="C70" s="213" t="s">
        <v>176</v>
      </c>
      <c r="D70" s="191"/>
      <c r="E70" s="219"/>
      <c r="F70" s="192"/>
    </row>
    <row r="71" spans="2:6" ht="15.75" x14ac:dyDescent="0.3">
      <c r="B71" s="212" t="s">
        <v>2</v>
      </c>
      <c r="C71" s="214">
        <v>129021</v>
      </c>
      <c r="D71" s="193"/>
      <c r="E71" s="219" t="s">
        <v>178</v>
      </c>
      <c r="F71" s="192"/>
    </row>
    <row r="72" spans="2:6" ht="15.75" x14ac:dyDescent="0.3">
      <c r="B72" s="212" t="s">
        <v>3</v>
      </c>
      <c r="C72" s="214"/>
      <c r="D72" s="188"/>
      <c r="E72" s="231" t="s">
        <v>217</v>
      </c>
      <c r="F72" s="192"/>
    </row>
    <row r="73" spans="2:6" ht="15.75" x14ac:dyDescent="0.3">
      <c r="B73" s="212" t="s">
        <v>4</v>
      </c>
      <c r="C73" s="214"/>
      <c r="D73" s="188"/>
      <c r="E73" s="192"/>
      <c r="F73" s="192"/>
    </row>
    <row r="74" spans="2:6" ht="15.75" x14ac:dyDescent="0.3">
      <c r="B74" s="197" t="s">
        <v>5</v>
      </c>
      <c r="C74" s="198">
        <v>2</v>
      </c>
      <c r="D74" s="188"/>
      <c r="E74" s="192"/>
      <c r="F74" s="192"/>
    </row>
    <row r="75" spans="2:6" ht="15.75" x14ac:dyDescent="0.3">
      <c r="B75" s="215" t="s">
        <v>6</v>
      </c>
      <c r="C75" s="216"/>
      <c r="D75" s="188"/>
      <c r="E75" s="195"/>
      <c r="F75" s="192"/>
    </row>
    <row r="76" spans="2:6" ht="15.75" x14ac:dyDescent="0.3">
      <c r="B76" s="215" t="s">
        <v>7</v>
      </c>
      <c r="C76" s="216"/>
      <c r="D76" s="188"/>
      <c r="E76" s="195"/>
      <c r="F76" s="192"/>
    </row>
    <row r="77" spans="2:6" ht="16.5" thickBot="1" x14ac:dyDescent="0.35">
      <c r="B77" s="215" t="s">
        <v>8</v>
      </c>
      <c r="C77" s="216"/>
      <c r="D77" s="188"/>
      <c r="E77" s="195"/>
      <c r="F77" s="220"/>
    </row>
    <row r="78" spans="2:6" ht="16.5" thickBot="1" x14ac:dyDescent="0.35">
      <c r="B78" s="234" t="s">
        <v>9</v>
      </c>
      <c r="C78" s="235"/>
      <c r="D78" s="235" t="s">
        <v>11</v>
      </c>
      <c r="E78" s="235" t="s">
        <v>12</v>
      </c>
      <c r="F78" s="236" t="s">
        <v>13</v>
      </c>
    </row>
    <row r="79" spans="2:6" x14ac:dyDescent="0.25">
      <c r="B79" s="222" t="s">
        <v>192</v>
      </c>
      <c r="C79" s="221"/>
      <c r="D79" s="222">
        <v>1</v>
      </c>
      <c r="E79" s="223">
        <v>191323</v>
      </c>
      <c r="F79" s="228">
        <f>E79*D79</f>
        <v>191323</v>
      </c>
    </row>
    <row r="80" spans="2:6" ht="15.75" x14ac:dyDescent="0.3">
      <c r="B80" s="201">
        <v>3200000000</v>
      </c>
      <c r="C80" s="217" t="s">
        <v>177</v>
      </c>
      <c r="D80" s="217">
        <v>1</v>
      </c>
      <c r="E80" s="226">
        <v>148200</v>
      </c>
      <c r="F80" s="226">
        <f>E80*D80</f>
        <v>148200</v>
      </c>
    </row>
    <row r="81" spans="2:6" ht="15.75" x14ac:dyDescent="0.3">
      <c r="B81" s="201"/>
      <c r="C81" s="202"/>
      <c r="D81" s="217"/>
      <c r="E81" s="203" t="s">
        <v>14</v>
      </c>
      <c r="F81" s="207">
        <f>SUM(F79:F80)</f>
        <v>339523</v>
      </c>
    </row>
    <row r="82" spans="2:6" x14ac:dyDescent="0.25">
      <c r="B82" s="184"/>
      <c r="C82" s="184"/>
      <c r="D82" s="184"/>
      <c r="E82" s="184"/>
      <c r="F82" s="184"/>
    </row>
    <row r="83" spans="2:6" ht="15.75" thickBot="1" x14ac:dyDescent="0.3">
      <c r="B83" s="184"/>
      <c r="C83" s="184"/>
      <c r="D83" s="184"/>
      <c r="E83" s="184"/>
      <c r="F83" s="184"/>
    </row>
    <row r="84" spans="2:6" ht="15.75" thickBot="1" x14ac:dyDescent="0.3">
      <c r="B84" s="208"/>
      <c r="C84" s="209" t="s">
        <v>152</v>
      </c>
      <c r="D84" s="185"/>
      <c r="E84" s="186"/>
      <c r="F84" s="187"/>
    </row>
    <row r="85" spans="2:6" ht="15.75" x14ac:dyDescent="0.3">
      <c r="B85" s="210" t="s">
        <v>0</v>
      </c>
      <c r="C85" s="211" t="s">
        <v>88</v>
      </c>
      <c r="D85" s="188"/>
      <c r="E85" s="189" t="s">
        <v>22</v>
      </c>
      <c r="F85" s="190"/>
    </row>
    <row r="86" spans="2:6" ht="15.75" x14ac:dyDescent="0.3">
      <c r="B86" s="212" t="s">
        <v>1</v>
      </c>
      <c r="C86" s="213" t="s">
        <v>89</v>
      </c>
      <c r="D86" s="191"/>
      <c r="E86" s="219"/>
      <c r="F86" s="192"/>
    </row>
    <row r="87" spans="2:6" ht="15.75" x14ac:dyDescent="0.3">
      <c r="B87" s="212" t="s">
        <v>2</v>
      </c>
      <c r="C87" s="214"/>
      <c r="D87" s="193"/>
      <c r="E87" s="219">
        <v>41964</v>
      </c>
      <c r="F87" s="192"/>
    </row>
    <row r="88" spans="2:6" ht="15.75" x14ac:dyDescent="0.3">
      <c r="B88" s="212" t="s">
        <v>3</v>
      </c>
      <c r="C88" s="214"/>
      <c r="D88" s="188"/>
      <c r="E88" s="231" t="s">
        <v>193</v>
      </c>
      <c r="F88" s="192"/>
    </row>
    <row r="89" spans="2:6" ht="15.75" x14ac:dyDescent="0.3">
      <c r="B89" s="212" t="s">
        <v>4</v>
      </c>
      <c r="C89" s="214" t="s">
        <v>165</v>
      </c>
      <c r="D89" s="188"/>
      <c r="E89" s="192"/>
      <c r="F89" s="192"/>
    </row>
    <row r="90" spans="2:6" ht="15.75" x14ac:dyDescent="0.3">
      <c r="B90" s="197" t="s">
        <v>5</v>
      </c>
      <c r="C90" s="198"/>
      <c r="D90" s="188"/>
      <c r="E90" s="192"/>
      <c r="F90" s="192"/>
    </row>
    <row r="91" spans="2:6" ht="15.75" x14ac:dyDescent="0.3">
      <c r="B91" s="215" t="s">
        <v>6</v>
      </c>
      <c r="C91" s="216"/>
      <c r="D91" s="188"/>
      <c r="E91" s="195"/>
      <c r="F91" s="192"/>
    </row>
    <row r="92" spans="2:6" ht="15.75" x14ac:dyDescent="0.3">
      <c r="B92" s="215" t="s">
        <v>7</v>
      </c>
      <c r="C92" s="216"/>
      <c r="D92" s="188"/>
      <c r="E92" s="195"/>
      <c r="F92" s="192"/>
    </row>
    <row r="93" spans="2:6" ht="16.5" thickBot="1" x14ac:dyDescent="0.35">
      <c r="B93" s="215" t="s">
        <v>8</v>
      </c>
      <c r="C93" s="216"/>
      <c r="D93" s="188"/>
      <c r="E93" s="195"/>
      <c r="F93" s="220"/>
    </row>
    <row r="94" spans="2:6" ht="16.5" thickBot="1" x14ac:dyDescent="0.35">
      <c r="B94" s="234" t="s">
        <v>9</v>
      </c>
      <c r="C94" s="235"/>
      <c r="D94" s="235" t="s">
        <v>11</v>
      </c>
      <c r="E94" s="235" t="s">
        <v>12</v>
      </c>
      <c r="F94" s="236" t="s">
        <v>13</v>
      </c>
    </row>
    <row r="95" spans="2:6" x14ac:dyDescent="0.25">
      <c r="B95" s="222"/>
      <c r="C95" s="221"/>
      <c r="D95" s="222"/>
      <c r="E95" s="223"/>
      <c r="F95" s="228"/>
    </row>
    <row r="96" spans="2:6" ht="15.75" x14ac:dyDescent="0.3">
      <c r="B96" s="201" t="s">
        <v>90</v>
      </c>
      <c r="C96" s="217" t="s">
        <v>91</v>
      </c>
      <c r="D96" s="217">
        <v>5</v>
      </c>
      <c r="E96" s="226">
        <v>19990</v>
      </c>
      <c r="F96" s="226">
        <f>E96*D96</f>
        <v>99950</v>
      </c>
    </row>
    <row r="97" spans="2:6" ht="15.75" x14ac:dyDescent="0.3">
      <c r="B97" s="201"/>
      <c r="C97" s="202"/>
      <c r="D97" s="217"/>
      <c r="E97" s="203" t="s">
        <v>14</v>
      </c>
      <c r="F97" s="207">
        <f>SUM(F96)</f>
        <v>99950</v>
      </c>
    </row>
    <row r="99" spans="2:6" x14ac:dyDescent="0.25">
      <c r="E99" s="79" t="s">
        <v>16</v>
      </c>
      <c r="F99" s="133">
        <f>F17+F33+F49+F65+F81+F97</f>
        <v>4503653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5"/>
  <sheetViews>
    <sheetView topLeftCell="A145" workbookViewId="0">
      <selection activeCell="C105" sqref="C105"/>
    </sheetView>
  </sheetViews>
  <sheetFormatPr baseColWidth="10" defaultRowHeight="15" x14ac:dyDescent="0.25"/>
  <cols>
    <col min="2" max="2" width="32.140625" customWidth="1"/>
    <col min="3" max="3" width="40.140625" customWidth="1"/>
    <col min="4" max="4" width="13.28515625" customWidth="1"/>
    <col min="5" max="5" width="13.5703125" customWidth="1"/>
    <col min="6" max="6" width="14.28515625" customWidth="1"/>
  </cols>
  <sheetData>
    <row r="1" spans="2:6" ht="15.75" thickBot="1" x14ac:dyDescent="0.3"/>
    <row r="2" spans="2:6" ht="15.75" thickBot="1" x14ac:dyDescent="0.3">
      <c r="B2" s="37"/>
      <c r="C2" s="38" t="s">
        <v>158</v>
      </c>
      <c r="D2" s="1"/>
      <c r="E2" s="2"/>
      <c r="F2" s="3"/>
    </row>
    <row r="3" spans="2:6" ht="16.5" x14ac:dyDescent="0.3">
      <c r="B3" s="39" t="s">
        <v>0</v>
      </c>
      <c r="C3" s="138" t="s">
        <v>182</v>
      </c>
      <c r="D3" s="4"/>
      <c r="E3" s="63"/>
      <c r="F3" s="6"/>
    </row>
    <row r="4" spans="2:6" ht="16.5" x14ac:dyDescent="0.3">
      <c r="B4" s="41" t="s">
        <v>1</v>
      </c>
      <c r="C4" s="80" t="s">
        <v>183</v>
      </c>
      <c r="D4" s="7"/>
      <c r="E4" s="76">
        <v>41968</v>
      </c>
      <c r="F4" s="8"/>
    </row>
    <row r="5" spans="2:6" ht="15.75" x14ac:dyDescent="0.3">
      <c r="B5" s="41" t="s">
        <v>2</v>
      </c>
      <c r="C5" s="43"/>
      <c r="D5" s="9"/>
      <c r="E5" s="60" t="s">
        <v>219</v>
      </c>
      <c r="F5" s="8"/>
    </row>
    <row r="6" spans="2:6" ht="15.75" x14ac:dyDescent="0.3">
      <c r="B6" s="41" t="s">
        <v>3</v>
      </c>
      <c r="C6" s="43"/>
      <c r="D6" s="4"/>
      <c r="E6" s="11"/>
      <c r="F6" s="8"/>
    </row>
    <row r="7" spans="2:6" ht="15.75" x14ac:dyDescent="0.3">
      <c r="B7" s="41" t="s">
        <v>4</v>
      </c>
      <c r="C7" s="43"/>
      <c r="D7" s="4"/>
      <c r="E7" s="8"/>
      <c r="F7" s="8"/>
    </row>
    <row r="8" spans="2:6" ht="15.75" x14ac:dyDescent="0.3">
      <c r="B8" s="16" t="s">
        <v>5</v>
      </c>
      <c r="C8" s="17">
        <v>2</v>
      </c>
      <c r="D8" s="4"/>
      <c r="E8" s="8"/>
      <c r="F8" s="8"/>
    </row>
    <row r="9" spans="2:6" ht="15.75" x14ac:dyDescent="0.3">
      <c r="B9" s="44" t="s">
        <v>6</v>
      </c>
      <c r="C9" s="45" t="s">
        <v>184</v>
      </c>
      <c r="D9" s="4"/>
      <c r="E9" s="12"/>
      <c r="F9" s="8"/>
    </row>
    <row r="10" spans="2:6" ht="15.75" x14ac:dyDescent="0.3">
      <c r="B10" s="44" t="s">
        <v>7</v>
      </c>
      <c r="C10" s="45"/>
      <c r="D10" s="4"/>
      <c r="E10" s="12"/>
      <c r="F10" s="8"/>
    </row>
    <row r="11" spans="2:6" ht="16.5" thickBot="1" x14ac:dyDescent="0.35">
      <c r="B11" s="44" t="s">
        <v>8</v>
      </c>
      <c r="C11" s="45"/>
      <c r="D11" s="4"/>
      <c r="E11" s="12"/>
      <c r="F11" s="13"/>
    </row>
    <row r="12" spans="2:6" ht="16.5" thickBot="1" x14ac:dyDescent="0.35">
      <c r="B12" s="18" t="s">
        <v>9</v>
      </c>
      <c r="C12" s="85" t="s">
        <v>10</v>
      </c>
      <c r="D12" s="18" t="s">
        <v>11</v>
      </c>
      <c r="E12" s="19" t="s">
        <v>12</v>
      </c>
      <c r="F12" s="18" t="s">
        <v>13</v>
      </c>
    </row>
    <row r="13" spans="2:6" ht="15.75" x14ac:dyDescent="0.3">
      <c r="B13" s="82"/>
      <c r="C13" s="26"/>
      <c r="D13" s="27"/>
      <c r="E13" s="28"/>
      <c r="F13" s="83"/>
    </row>
    <row r="14" spans="2:6" ht="15.75" x14ac:dyDescent="0.3">
      <c r="B14" s="69">
        <v>3200000000</v>
      </c>
      <c r="C14" s="51" t="s">
        <v>37</v>
      </c>
      <c r="D14" s="52">
        <v>1</v>
      </c>
      <c r="E14" s="53">
        <v>100000</v>
      </c>
      <c r="F14" s="73">
        <f>E14*D14</f>
        <v>100000</v>
      </c>
    </row>
    <row r="15" spans="2:6" ht="15.75" x14ac:dyDescent="0.3">
      <c r="B15" s="69"/>
      <c r="C15" s="23"/>
      <c r="D15" s="46"/>
      <c r="E15" s="24"/>
      <c r="F15" s="33">
        <f>SUM(F14:F14)</f>
        <v>100000</v>
      </c>
    </row>
    <row r="17" spans="2:6" ht="15.75" thickBot="1" x14ac:dyDescent="0.3"/>
    <row r="18" spans="2:6" ht="15.75" thickBot="1" x14ac:dyDescent="0.3">
      <c r="B18" s="37"/>
      <c r="C18" s="38" t="s">
        <v>159</v>
      </c>
      <c r="D18" s="1"/>
      <c r="E18" s="2"/>
      <c r="F18" s="3"/>
    </row>
    <row r="19" spans="2:6" ht="16.5" x14ac:dyDescent="0.3">
      <c r="B19" s="39" t="s">
        <v>0</v>
      </c>
      <c r="C19" s="138" t="s">
        <v>182</v>
      </c>
      <c r="D19" s="4"/>
      <c r="E19" s="63"/>
      <c r="F19" s="6"/>
    </row>
    <row r="20" spans="2:6" ht="16.5" x14ac:dyDescent="0.3">
      <c r="B20" s="41" t="s">
        <v>1</v>
      </c>
      <c r="C20" s="80" t="s">
        <v>183</v>
      </c>
      <c r="D20" s="7"/>
      <c r="E20" s="76">
        <v>41968</v>
      </c>
      <c r="F20" s="8"/>
    </row>
    <row r="21" spans="2:6" ht="15.75" x14ac:dyDescent="0.3">
      <c r="B21" s="41" t="s">
        <v>2</v>
      </c>
      <c r="C21" s="43"/>
      <c r="D21" s="9"/>
      <c r="E21" s="60" t="s">
        <v>220</v>
      </c>
      <c r="F21" s="8"/>
    </row>
    <row r="22" spans="2:6" ht="15.75" x14ac:dyDescent="0.3">
      <c r="B22" s="41" t="s">
        <v>3</v>
      </c>
      <c r="C22" s="43"/>
      <c r="D22" s="4"/>
      <c r="E22" s="11"/>
      <c r="F22" s="8"/>
    </row>
    <row r="23" spans="2:6" ht="15.75" x14ac:dyDescent="0.3">
      <c r="B23" s="41" t="s">
        <v>4</v>
      </c>
      <c r="C23" s="43"/>
      <c r="D23" s="4"/>
      <c r="E23" s="8"/>
      <c r="F23" s="8"/>
    </row>
    <row r="24" spans="2:6" ht="15.75" x14ac:dyDescent="0.3">
      <c r="B24" s="16" t="s">
        <v>5</v>
      </c>
      <c r="C24" s="17">
        <v>2</v>
      </c>
      <c r="D24" s="4"/>
      <c r="E24" s="8"/>
      <c r="F24" s="8"/>
    </row>
    <row r="25" spans="2:6" ht="15.75" x14ac:dyDescent="0.3">
      <c r="B25" s="44" t="s">
        <v>6</v>
      </c>
      <c r="C25" s="45" t="s">
        <v>185</v>
      </c>
      <c r="D25" s="4"/>
      <c r="E25" s="12"/>
      <c r="F25" s="8"/>
    </row>
    <row r="26" spans="2:6" ht="15.75" x14ac:dyDescent="0.3">
      <c r="B26" s="44" t="s">
        <v>7</v>
      </c>
      <c r="C26" s="45"/>
      <c r="D26" s="4"/>
      <c r="E26" s="12"/>
      <c r="F26" s="8"/>
    </row>
    <row r="27" spans="2:6" ht="16.5" thickBot="1" x14ac:dyDescent="0.35">
      <c r="B27" s="44" t="s">
        <v>8</v>
      </c>
      <c r="C27" s="45"/>
      <c r="D27" s="4"/>
      <c r="E27" s="12"/>
      <c r="F27" s="13"/>
    </row>
    <row r="28" spans="2:6" ht="16.5" thickBot="1" x14ac:dyDescent="0.35">
      <c r="B28" s="18" t="s">
        <v>9</v>
      </c>
      <c r="C28" s="85" t="s">
        <v>10</v>
      </c>
      <c r="D28" s="18" t="s">
        <v>11</v>
      </c>
      <c r="E28" s="19" t="s">
        <v>12</v>
      </c>
      <c r="F28" s="18" t="s">
        <v>13</v>
      </c>
    </row>
    <row r="29" spans="2:6" ht="15.75" x14ac:dyDescent="0.3">
      <c r="B29" s="82"/>
      <c r="C29" s="26"/>
      <c r="D29" s="27"/>
      <c r="E29" s="28"/>
      <c r="F29" s="83"/>
    </row>
    <row r="30" spans="2:6" ht="15.75" x14ac:dyDescent="0.3">
      <c r="B30" s="69">
        <v>3200000000</v>
      </c>
      <c r="C30" s="51" t="s">
        <v>37</v>
      </c>
      <c r="D30" s="52">
        <v>1</v>
      </c>
      <c r="E30" s="53">
        <v>36900</v>
      </c>
      <c r="F30" s="73">
        <f>E30*D30</f>
        <v>36900</v>
      </c>
    </row>
    <row r="31" spans="2:6" ht="15.75" x14ac:dyDescent="0.3">
      <c r="B31" s="69"/>
      <c r="C31" s="23"/>
      <c r="D31" s="46"/>
      <c r="E31" s="24"/>
      <c r="F31" s="33">
        <f>SUM(F29:F30)</f>
        <v>36900</v>
      </c>
    </row>
    <row r="33" spans="2:6" ht="15.75" thickBot="1" x14ac:dyDescent="0.3"/>
    <row r="34" spans="2:6" ht="15.75" thickBot="1" x14ac:dyDescent="0.3">
      <c r="B34" s="37"/>
      <c r="C34" s="38" t="s">
        <v>161</v>
      </c>
      <c r="D34" s="1"/>
      <c r="E34" s="2"/>
      <c r="F34" s="3"/>
    </row>
    <row r="35" spans="2:6" ht="16.5" x14ac:dyDescent="0.3">
      <c r="B35" s="39" t="s">
        <v>0</v>
      </c>
      <c r="C35" s="138" t="s">
        <v>182</v>
      </c>
      <c r="D35" s="4"/>
      <c r="E35" s="63"/>
      <c r="F35" s="6"/>
    </row>
    <row r="36" spans="2:6" ht="16.5" x14ac:dyDescent="0.3">
      <c r="B36" s="41" t="s">
        <v>1</v>
      </c>
      <c r="C36" s="80" t="s">
        <v>183</v>
      </c>
      <c r="D36" s="7"/>
      <c r="E36" s="76">
        <v>41968</v>
      </c>
      <c r="F36" s="8"/>
    </row>
    <row r="37" spans="2:6" ht="15.75" x14ac:dyDescent="0.3">
      <c r="B37" s="41" t="s">
        <v>2</v>
      </c>
      <c r="C37" s="43"/>
      <c r="D37" s="9"/>
      <c r="E37" s="60" t="s">
        <v>222</v>
      </c>
      <c r="F37" s="8"/>
    </row>
    <row r="38" spans="2:6" ht="15.75" x14ac:dyDescent="0.3">
      <c r="B38" s="41" t="s">
        <v>3</v>
      </c>
      <c r="C38" s="43"/>
      <c r="D38" s="4"/>
      <c r="E38" s="11"/>
      <c r="F38" s="8"/>
    </row>
    <row r="39" spans="2:6" ht="15.75" x14ac:dyDescent="0.3">
      <c r="B39" s="41" t="s">
        <v>4</v>
      </c>
      <c r="C39" s="43"/>
      <c r="D39" s="4"/>
      <c r="E39" s="8"/>
      <c r="F39" s="8"/>
    </row>
    <row r="40" spans="2:6" ht="15.75" x14ac:dyDescent="0.3">
      <c r="B40" s="16" t="s">
        <v>5</v>
      </c>
      <c r="C40" s="17">
        <v>2</v>
      </c>
      <c r="D40" s="4"/>
      <c r="E40" s="8"/>
      <c r="F40" s="8"/>
    </row>
    <row r="41" spans="2:6" ht="15.75" x14ac:dyDescent="0.3">
      <c r="B41" s="44" t="s">
        <v>6</v>
      </c>
      <c r="C41" s="45" t="s">
        <v>186</v>
      </c>
      <c r="D41" s="4"/>
      <c r="E41" s="12"/>
      <c r="F41" s="8"/>
    </row>
    <row r="42" spans="2:6" ht="15.75" x14ac:dyDescent="0.3">
      <c r="B42" s="44" t="s">
        <v>7</v>
      </c>
      <c r="C42" s="45"/>
      <c r="D42" s="4"/>
      <c r="E42" s="12"/>
      <c r="F42" s="8"/>
    </row>
    <row r="43" spans="2:6" ht="16.5" thickBot="1" x14ac:dyDescent="0.35">
      <c r="B43" s="44" t="s">
        <v>8</v>
      </c>
      <c r="C43" s="45"/>
      <c r="D43" s="4"/>
      <c r="E43" s="12"/>
      <c r="F43" s="13"/>
    </row>
    <row r="44" spans="2:6" ht="16.5" thickBot="1" x14ac:dyDescent="0.35">
      <c r="B44" s="18" t="s">
        <v>9</v>
      </c>
      <c r="C44" s="85" t="s">
        <v>10</v>
      </c>
      <c r="D44" s="18" t="s">
        <v>11</v>
      </c>
      <c r="E44" s="19" t="s">
        <v>12</v>
      </c>
      <c r="F44" s="18" t="s">
        <v>13</v>
      </c>
    </row>
    <row r="45" spans="2:6" ht="15.75" x14ac:dyDescent="0.3">
      <c r="B45" s="82"/>
      <c r="C45" s="26"/>
      <c r="D45" s="27"/>
      <c r="E45" s="28"/>
      <c r="F45" s="83"/>
    </row>
    <row r="46" spans="2:6" ht="15.75" x14ac:dyDescent="0.3">
      <c r="B46" s="69">
        <v>11112222</v>
      </c>
      <c r="C46" s="51" t="s">
        <v>194</v>
      </c>
      <c r="D46" s="52">
        <v>5</v>
      </c>
      <c r="E46" s="53">
        <v>18900</v>
      </c>
      <c r="F46" s="73">
        <f>E46*D46</f>
        <v>94500</v>
      </c>
    </row>
    <row r="47" spans="2:6" ht="15.75" x14ac:dyDescent="0.3">
      <c r="B47" s="69"/>
      <c r="C47" s="23"/>
      <c r="D47" s="46"/>
      <c r="E47" s="24"/>
      <c r="F47" s="33">
        <f>SUM(F46:F46)</f>
        <v>94500</v>
      </c>
    </row>
    <row r="49" spans="2:6" ht="15.75" thickBot="1" x14ac:dyDescent="0.3"/>
    <row r="50" spans="2:6" ht="15.75" thickBot="1" x14ac:dyDescent="0.3">
      <c r="B50" s="37"/>
      <c r="C50" s="38" t="s">
        <v>162</v>
      </c>
      <c r="D50" s="1"/>
      <c r="E50" s="2"/>
      <c r="F50" s="3"/>
    </row>
    <row r="51" spans="2:6" ht="16.5" x14ac:dyDescent="0.3">
      <c r="B51" s="39" t="s">
        <v>0</v>
      </c>
      <c r="C51" s="138" t="s">
        <v>182</v>
      </c>
      <c r="D51" s="4"/>
      <c r="E51" s="63"/>
      <c r="F51" s="6"/>
    </row>
    <row r="52" spans="2:6" ht="16.5" x14ac:dyDescent="0.3">
      <c r="B52" s="41" t="s">
        <v>1</v>
      </c>
      <c r="C52" s="80" t="s">
        <v>183</v>
      </c>
      <c r="D52" s="7"/>
      <c r="E52" s="76">
        <v>41968</v>
      </c>
      <c r="F52" s="8"/>
    </row>
    <row r="53" spans="2:6" ht="15.75" x14ac:dyDescent="0.3">
      <c r="B53" s="41" t="s">
        <v>2</v>
      </c>
      <c r="C53" s="43"/>
      <c r="D53" s="9"/>
      <c r="E53" s="60" t="s">
        <v>221</v>
      </c>
      <c r="F53" s="8"/>
    </row>
    <row r="54" spans="2:6" ht="15.75" x14ac:dyDescent="0.3">
      <c r="B54" s="41" t="s">
        <v>3</v>
      </c>
      <c r="C54" s="43"/>
      <c r="D54" s="4"/>
      <c r="E54" s="11"/>
      <c r="F54" s="8"/>
    </row>
    <row r="55" spans="2:6" ht="15.75" x14ac:dyDescent="0.3">
      <c r="B55" s="41" t="s">
        <v>4</v>
      </c>
      <c r="C55" s="43"/>
      <c r="D55" s="4"/>
      <c r="E55" s="8"/>
      <c r="F55" s="8"/>
    </row>
    <row r="56" spans="2:6" ht="15.75" x14ac:dyDescent="0.3">
      <c r="B56" s="16" t="s">
        <v>5</v>
      </c>
      <c r="C56" s="17">
        <v>2</v>
      </c>
      <c r="D56" s="4"/>
      <c r="E56" s="8"/>
      <c r="F56" s="8"/>
    </row>
    <row r="57" spans="2:6" ht="15.75" x14ac:dyDescent="0.3">
      <c r="B57" s="44" t="s">
        <v>6</v>
      </c>
      <c r="C57" s="45" t="s">
        <v>187</v>
      </c>
      <c r="D57" s="4"/>
      <c r="E57" s="12"/>
      <c r="F57" s="8"/>
    </row>
    <row r="58" spans="2:6" ht="15.75" x14ac:dyDescent="0.3">
      <c r="B58" s="44" t="s">
        <v>7</v>
      </c>
      <c r="C58" s="45"/>
      <c r="D58" s="4"/>
      <c r="E58" s="12"/>
      <c r="F58" s="8"/>
    </row>
    <row r="59" spans="2:6" ht="16.5" thickBot="1" x14ac:dyDescent="0.35">
      <c r="B59" s="44" t="s">
        <v>8</v>
      </c>
      <c r="C59" s="45"/>
      <c r="D59" s="4"/>
      <c r="E59" s="12"/>
      <c r="F59" s="13"/>
    </row>
    <row r="60" spans="2:6" ht="16.5" thickBot="1" x14ac:dyDescent="0.35">
      <c r="B60" s="18" t="s">
        <v>9</v>
      </c>
      <c r="C60" s="85" t="s">
        <v>10</v>
      </c>
      <c r="D60" s="18" t="s">
        <v>11</v>
      </c>
      <c r="E60" s="19" t="s">
        <v>12</v>
      </c>
      <c r="F60" s="18" t="s">
        <v>13</v>
      </c>
    </row>
    <row r="61" spans="2:6" ht="15.75" x14ac:dyDescent="0.3">
      <c r="B61" s="82"/>
      <c r="C61" s="26"/>
      <c r="D61" s="27"/>
      <c r="E61" s="28"/>
      <c r="F61" s="83"/>
    </row>
    <row r="62" spans="2:6" ht="15.75" x14ac:dyDescent="0.3">
      <c r="B62" s="69">
        <v>3200000000</v>
      </c>
      <c r="C62" s="51" t="s">
        <v>37</v>
      </c>
      <c r="D62" s="52">
        <v>1</v>
      </c>
      <c r="E62" s="53">
        <v>100000</v>
      </c>
      <c r="F62" s="73">
        <f>E62*D62</f>
        <v>100000</v>
      </c>
    </row>
    <row r="63" spans="2:6" ht="15.75" x14ac:dyDescent="0.3">
      <c r="B63" s="69"/>
      <c r="C63" s="23"/>
      <c r="D63" s="46"/>
      <c r="E63" s="24"/>
      <c r="F63" s="33">
        <f>SUM(F62:F62)</f>
        <v>100000</v>
      </c>
    </row>
    <row r="65" spans="2:6" ht="15.75" thickBot="1" x14ac:dyDescent="0.3"/>
    <row r="66" spans="2:6" ht="15.75" thickBot="1" x14ac:dyDescent="0.3">
      <c r="B66" s="208"/>
      <c r="C66" s="209" t="s">
        <v>163</v>
      </c>
      <c r="D66" s="185"/>
      <c r="E66" s="186"/>
      <c r="F66" s="187"/>
    </row>
    <row r="67" spans="2:6" ht="16.5" x14ac:dyDescent="0.3">
      <c r="B67" s="210" t="s">
        <v>0</v>
      </c>
      <c r="C67" s="211" t="s">
        <v>182</v>
      </c>
      <c r="D67" s="188"/>
      <c r="E67" s="225"/>
      <c r="F67" s="190"/>
    </row>
    <row r="68" spans="2:6" ht="16.5" x14ac:dyDescent="0.3">
      <c r="B68" s="212" t="s">
        <v>1</v>
      </c>
      <c r="C68" s="230" t="s">
        <v>183</v>
      </c>
      <c r="D68" s="191"/>
      <c r="E68" s="229">
        <v>41968</v>
      </c>
      <c r="F68" s="192"/>
    </row>
    <row r="69" spans="2:6" ht="15.75" x14ac:dyDescent="0.3">
      <c r="B69" s="212" t="s">
        <v>2</v>
      </c>
      <c r="C69" s="214"/>
      <c r="D69" s="193"/>
      <c r="E69" s="224" t="s">
        <v>223</v>
      </c>
      <c r="F69" s="192"/>
    </row>
    <row r="70" spans="2:6" ht="15.75" x14ac:dyDescent="0.3">
      <c r="B70" s="212" t="s">
        <v>3</v>
      </c>
      <c r="C70" s="214"/>
      <c r="D70" s="188"/>
      <c r="E70" s="194"/>
      <c r="F70" s="192"/>
    </row>
    <row r="71" spans="2:6" ht="15.75" x14ac:dyDescent="0.3">
      <c r="B71" s="212" t="s">
        <v>4</v>
      </c>
      <c r="C71" s="214"/>
      <c r="D71" s="188"/>
      <c r="E71" s="192"/>
      <c r="F71" s="192"/>
    </row>
    <row r="72" spans="2:6" ht="15.75" x14ac:dyDescent="0.3">
      <c r="B72" s="197" t="s">
        <v>5</v>
      </c>
      <c r="C72" s="198">
        <v>2</v>
      </c>
      <c r="D72" s="188"/>
      <c r="E72" s="192"/>
      <c r="F72" s="192"/>
    </row>
    <row r="73" spans="2:6" ht="15.75" x14ac:dyDescent="0.3">
      <c r="B73" s="215" t="s">
        <v>6</v>
      </c>
      <c r="C73" s="216" t="s">
        <v>242</v>
      </c>
      <c r="D73" s="188"/>
      <c r="E73" s="195"/>
      <c r="F73" s="192"/>
    </row>
    <row r="74" spans="2:6" ht="15.75" x14ac:dyDescent="0.3">
      <c r="B74" s="215" t="s">
        <v>7</v>
      </c>
      <c r="C74" s="216"/>
      <c r="D74" s="188"/>
      <c r="E74" s="195"/>
      <c r="F74" s="192"/>
    </row>
    <row r="75" spans="2:6" ht="16.5" thickBot="1" x14ac:dyDescent="0.35">
      <c r="B75" s="215" t="s">
        <v>8</v>
      </c>
      <c r="C75" s="216"/>
      <c r="D75" s="188"/>
      <c r="E75" s="195"/>
      <c r="F75" s="196"/>
    </row>
    <row r="76" spans="2:6" ht="16.5" thickBot="1" x14ac:dyDescent="0.35">
      <c r="B76" s="199" t="s">
        <v>9</v>
      </c>
      <c r="C76" s="235" t="s">
        <v>10</v>
      </c>
      <c r="D76" s="199" t="s">
        <v>11</v>
      </c>
      <c r="E76" s="200" t="s">
        <v>12</v>
      </c>
      <c r="F76" s="199" t="s">
        <v>13</v>
      </c>
    </row>
    <row r="77" spans="2:6" ht="15.75" x14ac:dyDescent="0.3">
      <c r="B77" s="232"/>
      <c r="C77" s="204"/>
      <c r="D77" s="205"/>
      <c r="E77" s="206"/>
      <c r="F77" s="233"/>
    </row>
    <row r="78" spans="2:6" ht="15.75" x14ac:dyDescent="0.3">
      <c r="B78" s="227">
        <v>3200000000</v>
      </c>
      <c r="C78" s="221" t="s">
        <v>37</v>
      </c>
      <c r="D78" s="222">
        <v>1</v>
      </c>
      <c r="E78" s="223">
        <v>100000</v>
      </c>
      <c r="F78" s="228">
        <f>E78*D78</f>
        <v>100000</v>
      </c>
    </row>
    <row r="79" spans="2:6" ht="15.75" x14ac:dyDescent="0.3">
      <c r="B79" s="227"/>
      <c r="C79" s="202"/>
      <c r="D79" s="217"/>
      <c r="E79" s="203" t="s">
        <v>77</v>
      </c>
      <c r="F79" s="207">
        <f>SUM(F78:F78)</f>
        <v>100000</v>
      </c>
    </row>
    <row r="80" spans="2:6" x14ac:dyDescent="0.25">
      <c r="B80" s="184"/>
      <c r="C80" s="184"/>
      <c r="D80" s="184"/>
      <c r="E80" s="184"/>
      <c r="F80" s="184"/>
    </row>
    <row r="81" spans="2:6" ht="15.75" thickBot="1" x14ac:dyDescent="0.3">
      <c r="B81" s="184"/>
      <c r="C81" s="184"/>
      <c r="D81" s="184"/>
      <c r="E81" s="184"/>
      <c r="F81" s="184"/>
    </row>
    <row r="82" spans="2:6" ht="15.75" thickBot="1" x14ac:dyDescent="0.3">
      <c r="B82" s="208"/>
      <c r="C82" s="209" t="s">
        <v>171</v>
      </c>
      <c r="D82" s="185"/>
      <c r="E82" s="186"/>
      <c r="F82" s="187"/>
    </row>
    <row r="83" spans="2:6" ht="16.5" x14ac:dyDescent="0.3">
      <c r="B83" s="210" t="s">
        <v>0</v>
      </c>
      <c r="C83" s="211" t="s">
        <v>182</v>
      </c>
      <c r="D83" s="188"/>
      <c r="E83" s="225"/>
      <c r="F83" s="190"/>
    </row>
    <row r="84" spans="2:6" ht="16.5" x14ac:dyDescent="0.3">
      <c r="B84" s="212" t="s">
        <v>1</v>
      </c>
      <c r="C84" s="230" t="s">
        <v>183</v>
      </c>
      <c r="D84" s="191"/>
      <c r="E84" s="229">
        <v>41968</v>
      </c>
      <c r="F84" s="192"/>
    </row>
    <row r="85" spans="2:6" ht="15.75" x14ac:dyDescent="0.3">
      <c r="B85" s="212" t="s">
        <v>2</v>
      </c>
      <c r="C85" s="214"/>
      <c r="D85" s="193"/>
      <c r="E85" s="224" t="s">
        <v>224</v>
      </c>
      <c r="F85" s="192"/>
    </row>
    <row r="86" spans="2:6" ht="15.75" x14ac:dyDescent="0.3">
      <c r="B86" s="212" t="s">
        <v>3</v>
      </c>
      <c r="C86" s="214"/>
      <c r="D86" s="188"/>
      <c r="E86" s="194"/>
      <c r="F86" s="192"/>
    </row>
    <row r="87" spans="2:6" ht="15.75" x14ac:dyDescent="0.3">
      <c r="B87" s="212" t="s">
        <v>4</v>
      </c>
      <c r="C87" s="214"/>
      <c r="D87" s="188"/>
      <c r="E87" s="192"/>
      <c r="F87" s="192"/>
    </row>
    <row r="88" spans="2:6" ht="15.75" x14ac:dyDescent="0.3">
      <c r="B88" s="197" t="s">
        <v>5</v>
      </c>
      <c r="C88" s="198"/>
      <c r="D88" s="188"/>
      <c r="E88" s="192"/>
      <c r="F88" s="192"/>
    </row>
    <row r="89" spans="2:6" ht="15.75" x14ac:dyDescent="0.3">
      <c r="B89" s="215" t="s">
        <v>6</v>
      </c>
      <c r="C89" s="216">
        <v>7147</v>
      </c>
      <c r="D89" s="188"/>
      <c r="E89" s="195"/>
      <c r="F89" s="192"/>
    </row>
    <row r="90" spans="2:6" ht="15.75" x14ac:dyDescent="0.3">
      <c r="B90" s="215" t="s">
        <v>7</v>
      </c>
      <c r="C90" s="216"/>
      <c r="D90" s="188"/>
      <c r="E90" s="195"/>
      <c r="F90" s="192"/>
    </row>
    <row r="91" spans="2:6" ht="16.5" thickBot="1" x14ac:dyDescent="0.35">
      <c r="B91" s="215" t="s">
        <v>8</v>
      </c>
      <c r="C91" s="216"/>
      <c r="D91" s="188"/>
      <c r="E91" s="195"/>
      <c r="F91" s="196"/>
    </row>
    <row r="92" spans="2:6" ht="16.5" thickBot="1" x14ac:dyDescent="0.35">
      <c r="B92" s="199" t="s">
        <v>9</v>
      </c>
      <c r="C92" s="235" t="s">
        <v>10</v>
      </c>
      <c r="D92" s="199" t="s">
        <v>11</v>
      </c>
      <c r="E92" s="200" t="s">
        <v>12</v>
      </c>
      <c r="F92" s="199" t="s">
        <v>13</v>
      </c>
    </row>
    <row r="93" spans="2:6" ht="15.75" x14ac:dyDescent="0.3">
      <c r="B93" s="232"/>
      <c r="C93" s="204"/>
      <c r="D93" s="205"/>
      <c r="E93" s="206"/>
      <c r="F93" s="233"/>
    </row>
    <row r="94" spans="2:6" ht="15.75" x14ac:dyDescent="0.3">
      <c r="B94" s="227">
        <v>11112222</v>
      </c>
      <c r="C94" s="221" t="s">
        <v>199</v>
      </c>
      <c r="D94" s="222">
        <v>1</v>
      </c>
      <c r="E94" s="223">
        <v>65900</v>
      </c>
      <c r="F94" s="228">
        <f>E94*D94</f>
        <v>65900</v>
      </c>
    </row>
    <row r="95" spans="2:6" ht="15.75" x14ac:dyDescent="0.3">
      <c r="B95" s="227"/>
      <c r="C95" s="202"/>
      <c r="D95" s="217"/>
      <c r="E95" s="203" t="s">
        <v>77</v>
      </c>
      <c r="F95" s="207">
        <f>SUM(F94:F94)</f>
        <v>65900</v>
      </c>
    </row>
    <row r="96" spans="2:6" x14ac:dyDescent="0.25">
      <c r="B96" s="184"/>
      <c r="C96" s="184"/>
      <c r="D96" s="184"/>
      <c r="E96" s="184"/>
      <c r="F96" s="184"/>
    </row>
    <row r="97" spans="2:6" ht="15.75" thickBot="1" x14ac:dyDescent="0.3">
      <c r="B97" s="184"/>
      <c r="C97" s="184"/>
      <c r="D97" s="184"/>
      <c r="E97" s="184"/>
      <c r="F97" s="184"/>
    </row>
    <row r="98" spans="2:6" ht="15.75" thickBot="1" x14ac:dyDescent="0.3">
      <c r="B98" s="208"/>
      <c r="C98" s="209" t="s">
        <v>172</v>
      </c>
      <c r="D98" s="185"/>
      <c r="E98" s="186"/>
      <c r="F98" s="187"/>
    </row>
    <row r="99" spans="2:6" ht="16.5" x14ac:dyDescent="0.3">
      <c r="B99" s="210" t="s">
        <v>0</v>
      </c>
      <c r="C99" s="211" t="s">
        <v>182</v>
      </c>
      <c r="D99" s="188"/>
      <c r="E99" s="225"/>
      <c r="F99" s="190"/>
    </row>
    <row r="100" spans="2:6" ht="16.5" x14ac:dyDescent="0.3">
      <c r="B100" s="212" t="s">
        <v>1</v>
      </c>
      <c r="C100" s="230" t="s">
        <v>183</v>
      </c>
      <c r="D100" s="191"/>
      <c r="E100" s="229">
        <v>41968</v>
      </c>
      <c r="F100" s="192"/>
    </row>
    <row r="101" spans="2:6" ht="15.75" x14ac:dyDescent="0.3">
      <c r="B101" s="212" t="s">
        <v>2</v>
      </c>
      <c r="C101" s="214"/>
      <c r="D101" s="193"/>
      <c r="E101" s="224" t="s">
        <v>225</v>
      </c>
      <c r="F101" s="192"/>
    </row>
    <row r="102" spans="2:6" ht="15.75" x14ac:dyDescent="0.3">
      <c r="B102" s="212" t="s">
        <v>3</v>
      </c>
      <c r="C102" s="214"/>
      <c r="D102" s="188"/>
      <c r="E102" s="194"/>
      <c r="F102" s="192"/>
    </row>
    <row r="103" spans="2:6" ht="15.75" x14ac:dyDescent="0.3">
      <c r="B103" s="212" t="s">
        <v>4</v>
      </c>
      <c r="C103" s="214"/>
      <c r="D103" s="188"/>
      <c r="E103" s="192"/>
      <c r="F103" s="192"/>
    </row>
    <row r="104" spans="2:6" ht="15.75" x14ac:dyDescent="0.3">
      <c r="B104" s="197" t="s">
        <v>5</v>
      </c>
      <c r="C104" s="198"/>
      <c r="D104" s="188"/>
      <c r="E104" s="192"/>
      <c r="F104" s="192"/>
    </row>
    <row r="105" spans="2:6" ht="15.75" x14ac:dyDescent="0.3">
      <c r="B105" s="215" t="s">
        <v>6</v>
      </c>
      <c r="C105" s="216">
        <v>7145</v>
      </c>
      <c r="D105" s="188"/>
      <c r="E105" s="195"/>
      <c r="F105" s="192"/>
    </row>
    <row r="106" spans="2:6" ht="15.75" x14ac:dyDescent="0.3">
      <c r="B106" s="215" t="s">
        <v>7</v>
      </c>
      <c r="C106" s="216"/>
      <c r="D106" s="188"/>
      <c r="E106" s="195"/>
      <c r="F106" s="192"/>
    </row>
    <row r="107" spans="2:6" ht="16.5" thickBot="1" x14ac:dyDescent="0.35">
      <c r="B107" s="215" t="s">
        <v>8</v>
      </c>
      <c r="C107" s="216"/>
      <c r="D107" s="188"/>
      <c r="E107" s="195"/>
      <c r="F107" s="196"/>
    </row>
    <row r="108" spans="2:6" ht="16.5" thickBot="1" x14ac:dyDescent="0.35">
      <c r="B108" s="199" t="s">
        <v>9</v>
      </c>
      <c r="C108" s="235" t="s">
        <v>10</v>
      </c>
      <c r="D108" s="199" t="s">
        <v>11</v>
      </c>
      <c r="E108" s="200" t="s">
        <v>12</v>
      </c>
      <c r="F108" s="199" t="s">
        <v>13</v>
      </c>
    </row>
    <row r="109" spans="2:6" ht="16.5" thickBot="1" x14ac:dyDescent="0.35">
      <c r="B109" s="232"/>
      <c r="C109" s="204"/>
      <c r="D109" s="205"/>
      <c r="E109" s="206"/>
      <c r="F109" s="233"/>
    </row>
    <row r="110" spans="2:6" ht="15.75" x14ac:dyDescent="0.3">
      <c r="B110" s="227">
        <v>3200000000</v>
      </c>
      <c r="C110" s="204" t="s">
        <v>151</v>
      </c>
      <c r="D110" s="205">
        <v>1</v>
      </c>
      <c r="E110" s="206">
        <v>81800</v>
      </c>
      <c r="F110" s="233">
        <f>E110*D110</f>
        <v>81800</v>
      </c>
    </row>
    <row r="111" spans="2:6" ht="15.75" x14ac:dyDescent="0.3">
      <c r="B111" s="227"/>
      <c r="C111" s="202"/>
      <c r="D111" s="217"/>
      <c r="E111" s="203" t="s">
        <v>77</v>
      </c>
      <c r="F111" s="207">
        <f>SUM(F109:F110)</f>
        <v>81800</v>
      </c>
    </row>
    <row r="112" spans="2:6" x14ac:dyDescent="0.25">
      <c r="B112" s="184"/>
      <c r="C112" s="184"/>
      <c r="D112" s="184"/>
      <c r="E112" s="184"/>
      <c r="F112" s="184"/>
    </row>
    <row r="113" spans="2:6" ht="15.75" thickBot="1" x14ac:dyDescent="0.3">
      <c r="B113" s="184"/>
      <c r="C113" s="184"/>
      <c r="D113" s="184"/>
      <c r="E113" s="184"/>
      <c r="F113" s="184"/>
    </row>
    <row r="114" spans="2:6" ht="15.75" thickBot="1" x14ac:dyDescent="0.3">
      <c r="B114" s="208"/>
      <c r="C114" s="209" t="s">
        <v>179</v>
      </c>
      <c r="D114" s="185"/>
      <c r="E114" s="186"/>
      <c r="F114" s="187"/>
    </row>
    <row r="115" spans="2:6" ht="16.5" x14ac:dyDescent="0.3">
      <c r="B115" s="210" t="s">
        <v>0</v>
      </c>
      <c r="C115" s="211" t="s">
        <v>195</v>
      </c>
      <c r="D115" s="188"/>
      <c r="E115" s="225"/>
      <c r="F115" s="190"/>
    </row>
    <row r="116" spans="2:6" ht="16.5" x14ac:dyDescent="0.3">
      <c r="B116" s="212" t="s">
        <v>1</v>
      </c>
      <c r="C116" s="230" t="s">
        <v>196</v>
      </c>
      <c r="D116" s="191"/>
      <c r="E116" s="229" t="s">
        <v>178</v>
      </c>
      <c r="F116" s="192"/>
    </row>
    <row r="117" spans="2:6" ht="15.75" x14ac:dyDescent="0.3">
      <c r="B117" s="212" t="s">
        <v>2</v>
      </c>
      <c r="C117" s="214"/>
      <c r="D117" s="193"/>
      <c r="E117" s="224" t="s">
        <v>216</v>
      </c>
      <c r="F117" s="192"/>
    </row>
    <row r="118" spans="2:6" ht="15.75" x14ac:dyDescent="0.3">
      <c r="B118" s="212" t="s">
        <v>3</v>
      </c>
      <c r="C118" s="214"/>
      <c r="D118" s="188"/>
      <c r="E118" s="194"/>
      <c r="F118" s="192"/>
    </row>
    <row r="119" spans="2:6" ht="15.75" x14ac:dyDescent="0.3">
      <c r="B119" s="212" t="s">
        <v>4</v>
      </c>
      <c r="C119" s="214"/>
      <c r="D119" s="188"/>
      <c r="E119" s="192"/>
      <c r="F119" s="192"/>
    </row>
    <row r="120" spans="2:6" ht="15.75" x14ac:dyDescent="0.3">
      <c r="B120" s="197" t="s">
        <v>5</v>
      </c>
      <c r="C120" s="198">
        <v>2</v>
      </c>
      <c r="D120" s="188"/>
      <c r="E120" s="192"/>
      <c r="F120" s="192"/>
    </row>
    <row r="121" spans="2:6" ht="15.75" x14ac:dyDescent="0.3">
      <c r="B121" s="215" t="s">
        <v>6</v>
      </c>
      <c r="C121" s="216"/>
      <c r="D121" s="188"/>
      <c r="E121" s="195"/>
      <c r="F121" s="192"/>
    </row>
    <row r="122" spans="2:6" ht="15.75" x14ac:dyDescent="0.3">
      <c r="B122" s="215" t="s">
        <v>7</v>
      </c>
      <c r="C122" s="216"/>
      <c r="D122" s="188"/>
      <c r="E122" s="195"/>
      <c r="F122" s="192"/>
    </row>
    <row r="123" spans="2:6" ht="16.5" thickBot="1" x14ac:dyDescent="0.35">
      <c r="B123" s="215" t="s">
        <v>8</v>
      </c>
      <c r="C123" s="216"/>
      <c r="D123" s="188"/>
      <c r="E123" s="195"/>
      <c r="F123" s="196"/>
    </row>
    <row r="124" spans="2:6" ht="16.5" thickBot="1" x14ac:dyDescent="0.35">
      <c r="B124" s="199" t="s">
        <v>9</v>
      </c>
      <c r="C124" s="235" t="s">
        <v>10</v>
      </c>
      <c r="D124" s="199" t="s">
        <v>11</v>
      </c>
      <c r="E124" s="200" t="s">
        <v>12</v>
      </c>
      <c r="F124" s="199" t="s">
        <v>13</v>
      </c>
    </row>
    <row r="125" spans="2:6" ht="15.75" x14ac:dyDescent="0.3">
      <c r="B125" s="232"/>
      <c r="C125" s="204"/>
      <c r="D125" s="205"/>
      <c r="E125" s="206"/>
      <c r="F125" s="233"/>
    </row>
    <row r="126" spans="2:6" ht="15.75" x14ac:dyDescent="0.3">
      <c r="B126" s="227">
        <v>950000003</v>
      </c>
      <c r="C126" s="221" t="s">
        <v>197</v>
      </c>
      <c r="D126" s="222">
        <v>1</v>
      </c>
      <c r="E126" s="223">
        <v>42017</v>
      </c>
      <c r="F126" s="228">
        <f>E126*D126</f>
        <v>42017</v>
      </c>
    </row>
    <row r="127" spans="2:6" ht="15.75" x14ac:dyDescent="0.3">
      <c r="B127" s="227"/>
      <c r="C127" s="202"/>
      <c r="D127" s="217"/>
      <c r="E127" s="203" t="s">
        <v>77</v>
      </c>
      <c r="F127" s="207">
        <f>SUM(F126:F126)</f>
        <v>42017</v>
      </c>
    </row>
    <row r="129" spans="2:6" ht="15.75" thickBot="1" x14ac:dyDescent="0.3"/>
    <row r="130" spans="2:6" ht="15.75" thickBot="1" x14ac:dyDescent="0.3">
      <c r="B130" s="208"/>
      <c r="C130" s="209" t="s">
        <v>180</v>
      </c>
      <c r="D130" s="185"/>
      <c r="E130" s="186"/>
      <c r="F130" s="187"/>
    </row>
    <row r="131" spans="2:6" ht="16.5" x14ac:dyDescent="0.3">
      <c r="B131" s="210" t="s">
        <v>0</v>
      </c>
      <c r="C131" s="211" t="s">
        <v>100</v>
      </c>
      <c r="D131" s="188"/>
      <c r="E131" s="225"/>
      <c r="F131" s="190"/>
    </row>
    <row r="132" spans="2:6" ht="16.5" x14ac:dyDescent="0.3">
      <c r="B132" s="212" t="s">
        <v>1</v>
      </c>
      <c r="C132" s="230" t="s">
        <v>101</v>
      </c>
      <c r="D132" s="191"/>
      <c r="E132" s="229"/>
      <c r="F132" s="192"/>
    </row>
    <row r="133" spans="2:6" ht="15.75" x14ac:dyDescent="0.3">
      <c r="B133" s="212" t="s">
        <v>2</v>
      </c>
      <c r="C133" s="214">
        <v>129100</v>
      </c>
      <c r="D133" s="193"/>
      <c r="E133" s="224"/>
      <c r="F133" s="192"/>
    </row>
    <row r="134" spans="2:6" ht="15.75" x14ac:dyDescent="0.3">
      <c r="B134" s="212" t="s">
        <v>3</v>
      </c>
      <c r="C134" s="214"/>
      <c r="D134" s="188"/>
      <c r="E134" s="194"/>
      <c r="F134" s="192"/>
    </row>
    <row r="135" spans="2:6" ht="15.75" x14ac:dyDescent="0.3">
      <c r="B135" s="212" t="s">
        <v>4</v>
      </c>
      <c r="C135" s="214">
        <v>258253</v>
      </c>
      <c r="D135" s="188"/>
      <c r="E135" s="192"/>
      <c r="F135" s="192"/>
    </row>
    <row r="136" spans="2:6" ht="15.75" x14ac:dyDescent="0.3">
      <c r="B136" s="197" t="s">
        <v>5</v>
      </c>
      <c r="C136" s="198">
        <v>1</v>
      </c>
      <c r="D136" s="188"/>
      <c r="E136" s="192"/>
      <c r="F136" s="192"/>
    </row>
    <row r="137" spans="2:6" ht="15.75" x14ac:dyDescent="0.3">
      <c r="B137" s="215" t="s">
        <v>6</v>
      </c>
      <c r="C137" s="216">
        <v>7027</v>
      </c>
      <c r="D137" s="188"/>
      <c r="E137" s="195"/>
      <c r="F137" s="192"/>
    </row>
    <row r="138" spans="2:6" ht="15.75" x14ac:dyDescent="0.3">
      <c r="B138" s="215" t="s">
        <v>7</v>
      </c>
      <c r="C138" s="216"/>
      <c r="D138" s="188"/>
      <c r="E138" s="195"/>
      <c r="F138" s="192"/>
    </row>
    <row r="139" spans="2:6" ht="16.5" thickBot="1" x14ac:dyDescent="0.35">
      <c r="B139" s="215" t="s">
        <v>8</v>
      </c>
      <c r="C139" s="216"/>
      <c r="D139" s="188"/>
      <c r="E139" s="195"/>
      <c r="F139" s="196"/>
    </row>
    <row r="140" spans="2:6" ht="16.5" thickBot="1" x14ac:dyDescent="0.35">
      <c r="B140" s="199" t="s">
        <v>9</v>
      </c>
      <c r="C140" s="235" t="s">
        <v>10</v>
      </c>
      <c r="D140" s="199" t="s">
        <v>11</v>
      </c>
      <c r="E140" s="200" t="s">
        <v>12</v>
      </c>
      <c r="F140" s="199" t="s">
        <v>13</v>
      </c>
    </row>
    <row r="141" spans="2:6" s="184" customFormat="1" x14ac:dyDescent="0.25">
      <c r="B141" s="246"/>
      <c r="C141" s="247"/>
      <c r="D141" s="244"/>
      <c r="E141" s="245"/>
      <c r="F141" s="22"/>
    </row>
    <row r="142" spans="2:6" s="184" customFormat="1" x14ac:dyDescent="0.25">
      <c r="B142" s="246" t="s">
        <v>233</v>
      </c>
      <c r="C142" s="247" t="s">
        <v>213</v>
      </c>
      <c r="D142" s="244">
        <v>5</v>
      </c>
      <c r="E142" s="275">
        <v>80934</v>
      </c>
      <c r="F142" s="276">
        <f>E142*D142</f>
        <v>404670</v>
      </c>
    </row>
    <row r="143" spans="2:6" ht="15.75" x14ac:dyDescent="0.3">
      <c r="B143" s="227"/>
      <c r="C143" s="221"/>
      <c r="D143" s="222"/>
      <c r="E143" s="223"/>
      <c r="F143" s="228"/>
    </row>
    <row r="144" spans="2:6" ht="15.75" x14ac:dyDescent="0.3">
      <c r="B144" s="227"/>
      <c r="C144" s="202"/>
      <c r="D144" s="217"/>
      <c r="E144" s="203" t="s">
        <v>77</v>
      </c>
      <c r="F144" s="207">
        <f>SUM(F141:F143)</f>
        <v>404670</v>
      </c>
    </row>
    <row r="146" spans="2:6" ht="15.75" thickBot="1" x14ac:dyDescent="0.3"/>
    <row r="147" spans="2:6" ht="15.75" thickBot="1" x14ac:dyDescent="0.3">
      <c r="B147" s="208"/>
      <c r="C147" s="209" t="s">
        <v>188</v>
      </c>
      <c r="D147" s="185"/>
      <c r="E147" s="186"/>
      <c r="F147" s="187"/>
    </row>
    <row r="148" spans="2:6" ht="16.5" x14ac:dyDescent="0.3">
      <c r="B148" s="210" t="s">
        <v>0</v>
      </c>
      <c r="C148" s="211" t="s">
        <v>100</v>
      </c>
      <c r="D148" s="188"/>
      <c r="E148" s="225"/>
      <c r="F148" s="190"/>
    </row>
    <row r="149" spans="2:6" ht="16.5" x14ac:dyDescent="0.3">
      <c r="B149" s="212" t="s">
        <v>1</v>
      </c>
      <c r="C149" s="230" t="s">
        <v>101</v>
      </c>
      <c r="D149" s="191"/>
      <c r="E149" s="229"/>
      <c r="F149" s="192"/>
    </row>
    <row r="150" spans="2:6" ht="15.75" x14ac:dyDescent="0.3">
      <c r="B150" s="212" t="s">
        <v>2</v>
      </c>
      <c r="C150" s="214">
        <v>129100</v>
      </c>
      <c r="D150" s="193"/>
      <c r="E150" s="224"/>
      <c r="F150" s="192"/>
    </row>
    <row r="151" spans="2:6" ht="15.75" x14ac:dyDescent="0.3">
      <c r="B151" s="212" t="s">
        <v>3</v>
      </c>
      <c r="C151" s="214"/>
      <c r="D151" s="188"/>
      <c r="E151" s="194"/>
      <c r="F151" s="192"/>
    </row>
    <row r="152" spans="2:6" ht="15.75" x14ac:dyDescent="0.3">
      <c r="B152" s="212" t="s">
        <v>4</v>
      </c>
      <c r="C152" s="214">
        <v>258248</v>
      </c>
      <c r="D152" s="188"/>
      <c r="E152" s="192"/>
      <c r="F152" s="192"/>
    </row>
    <row r="153" spans="2:6" ht="15.75" x14ac:dyDescent="0.3">
      <c r="B153" s="197" t="s">
        <v>5</v>
      </c>
      <c r="C153" s="198">
        <v>1</v>
      </c>
      <c r="D153" s="188"/>
      <c r="E153" s="192"/>
      <c r="F153" s="192"/>
    </row>
    <row r="154" spans="2:6" ht="15.75" x14ac:dyDescent="0.3">
      <c r="B154" s="215" t="s">
        <v>6</v>
      </c>
      <c r="C154" s="216">
        <v>7027</v>
      </c>
      <c r="D154" s="188"/>
      <c r="E154" s="195"/>
      <c r="F154" s="192"/>
    </row>
    <row r="155" spans="2:6" ht="15.75" x14ac:dyDescent="0.3">
      <c r="B155" s="215" t="s">
        <v>7</v>
      </c>
      <c r="C155" s="216"/>
      <c r="D155" s="188"/>
      <c r="E155" s="195"/>
      <c r="F155" s="192"/>
    </row>
    <row r="156" spans="2:6" ht="16.5" thickBot="1" x14ac:dyDescent="0.35">
      <c r="B156" s="215" t="s">
        <v>8</v>
      </c>
      <c r="C156" s="216"/>
      <c r="D156" s="188"/>
      <c r="E156" s="195"/>
      <c r="F156" s="196"/>
    </row>
    <row r="157" spans="2:6" ht="16.5" thickBot="1" x14ac:dyDescent="0.35">
      <c r="B157" s="199" t="s">
        <v>9</v>
      </c>
      <c r="C157" s="235" t="s">
        <v>10</v>
      </c>
      <c r="D157" s="199" t="s">
        <v>11</v>
      </c>
      <c r="E157" s="200" t="s">
        <v>12</v>
      </c>
      <c r="F157" s="199" t="s">
        <v>13</v>
      </c>
    </row>
    <row r="158" spans="2:6" ht="15.75" x14ac:dyDescent="0.3">
      <c r="B158" s="232"/>
      <c r="C158" s="204"/>
      <c r="D158" s="205"/>
      <c r="E158" s="206"/>
      <c r="F158" s="233"/>
    </row>
    <row r="159" spans="2:6" ht="15.75" x14ac:dyDescent="0.3">
      <c r="B159" s="227" t="s">
        <v>231</v>
      </c>
      <c r="C159" s="221" t="s">
        <v>211</v>
      </c>
      <c r="D159" s="222">
        <v>2</v>
      </c>
      <c r="E159" s="223">
        <v>136239</v>
      </c>
      <c r="F159" s="228">
        <f>E159*D159</f>
        <v>272478</v>
      </c>
    </row>
    <row r="160" spans="2:6" ht="15.75" x14ac:dyDescent="0.3">
      <c r="B160" s="227" t="s">
        <v>232</v>
      </c>
      <c r="C160" s="221" t="s">
        <v>212</v>
      </c>
      <c r="D160" s="222">
        <v>3</v>
      </c>
      <c r="E160" s="223">
        <v>64908</v>
      </c>
      <c r="F160" s="228">
        <f>E160*D160</f>
        <v>194724</v>
      </c>
    </row>
    <row r="161" spans="2:6" ht="15.75" x14ac:dyDescent="0.3">
      <c r="B161" s="227" t="s">
        <v>233</v>
      </c>
      <c r="C161" s="221" t="s">
        <v>213</v>
      </c>
      <c r="D161" s="222">
        <v>3</v>
      </c>
      <c r="E161" s="223">
        <v>80934</v>
      </c>
      <c r="F161" s="228">
        <f>E161*D161</f>
        <v>242802</v>
      </c>
    </row>
    <row r="162" spans="2:6" ht="15.75" x14ac:dyDescent="0.3">
      <c r="B162" s="227"/>
      <c r="C162" s="221"/>
      <c r="D162" s="222"/>
      <c r="E162" s="223"/>
      <c r="F162" s="228"/>
    </row>
    <row r="163" spans="2:6" ht="15.75" x14ac:dyDescent="0.3">
      <c r="B163" s="227"/>
      <c r="C163" s="202"/>
      <c r="D163" s="217"/>
      <c r="E163" s="203" t="s">
        <v>77</v>
      </c>
      <c r="F163" s="207">
        <f>SUM(F159:F162)</f>
        <v>710004</v>
      </c>
    </row>
    <row r="165" spans="2:6" x14ac:dyDescent="0.25">
      <c r="E165" s="61" t="s">
        <v>189</v>
      </c>
      <c r="F165" s="62">
        <f>F15+F31+F47+F63+F79+F95+F111+F127+F144+F163</f>
        <v>1735791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6"/>
  <sheetViews>
    <sheetView tabSelected="1" topLeftCell="A64" workbookViewId="0">
      <selection activeCell="I69" sqref="I69"/>
    </sheetView>
  </sheetViews>
  <sheetFormatPr baseColWidth="10" defaultRowHeight="15" x14ac:dyDescent="0.25"/>
  <cols>
    <col min="2" max="2" width="33.5703125" customWidth="1"/>
    <col min="3" max="3" width="35.7109375" customWidth="1"/>
    <col min="4" max="4" width="14.5703125" customWidth="1"/>
    <col min="5" max="5" width="13.28515625" customWidth="1"/>
    <col min="6" max="6" width="15" customWidth="1"/>
  </cols>
  <sheetData>
    <row r="2" spans="2:6" ht="15.75" thickBot="1" x14ac:dyDescent="0.3"/>
    <row r="3" spans="2:6" ht="15.75" thickBot="1" x14ac:dyDescent="0.3">
      <c r="B3" s="167"/>
      <c r="C3" s="168" t="s">
        <v>202</v>
      </c>
      <c r="D3" s="150"/>
      <c r="E3" s="147"/>
      <c r="F3" s="151"/>
    </row>
    <row r="4" spans="2:6" x14ac:dyDescent="0.25">
      <c r="B4" s="169" t="s">
        <v>0</v>
      </c>
      <c r="C4" s="170" t="s">
        <v>88</v>
      </c>
      <c r="D4" s="150"/>
      <c r="E4" s="150"/>
      <c r="F4" s="151"/>
    </row>
    <row r="5" spans="2:6" ht="15.75" x14ac:dyDescent="0.25">
      <c r="B5" s="171" t="s">
        <v>1</v>
      </c>
      <c r="C5" s="172" t="s">
        <v>200</v>
      </c>
      <c r="D5" s="150"/>
      <c r="E5" s="149">
        <v>41971</v>
      </c>
      <c r="F5" s="147"/>
    </row>
    <row r="6" spans="2:6" x14ac:dyDescent="0.25">
      <c r="B6" s="171" t="s">
        <v>2</v>
      </c>
      <c r="C6" s="173"/>
      <c r="D6" s="150"/>
      <c r="E6" s="183" t="s">
        <v>236</v>
      </c>
      <c r="F6" s="147"/>
    </row>
    <row r="7" spans="2:6" x14ac:dyDescent="0.25">
      <c r="B7" s="171" t="s">
        <v>3</v>
      </c>
      <c r="C7" s="173"/>
      <c r="D7" s="150"/>
      <c r="E7" s="147"/>
      <c r="F7" s="147"/>
    </row>
    <row r="8" spans="2:6" x14ac:dyDescent="0.25">
      <c r="B8" s="171" t="s">
        <v>4</v>
      </c>
      <c r="C8" s="173" t="s">
        <v>201</v>
      </c>
      <c r="D8" s="150"/>
      <c r="E8" s="147"/>
      <c r="F8" s="147"/>
    </row>
    <row r="9" spans="2:6" x14ac:dyDescent="0.25">
      <c r="B9" s="174" t="s">
        <v>5</v>
      </c>
      <c r="C9" s="175">
        <v>1</v>
      </c>
      <c r="D9" s="150"/>
      <c r="E9" s="147"/>
      <c r="F9" s="147"/>
    </row>
    <row r="10" spans="2:6" x14ac:dyDescent="0.25">
      <c r="B10" s="171" t="s">
        <v>6</v>
      </c>
      <c r="C10" s="173"/>
      <c r="D10" s="150"/>
      <c r="E10" s="152"/>
      <c r="F10" s="147"/>
    </row>
    <row r="11" spans="2:6" x14ac:dyDescent="0.25">
      <c r="B11" s="171" t="s">
        <v>7</v>
      </c>
      <c r="C11" s="173"/>
      <c r="D11" s="150"/>
      <c r="E11" s="152"/>
      <c r="F11" s="147"/>
    </row>
    <row r="12" spans="2:6" ht="15.75" thickBot="1" x14ac:dyDescent="0.3">
      <c r="B12" s="178" t="s">
        <v>8</v>
      </c>
      <c r="C12" s="179"/>
      <c r="D12" s="150"/>
      <c r="E12" s="152"/>
      <c r="F12" s="154"/>
    </row>
    <row r="13" spans="2:6" ht="15.75" thickBot="1" x14ac:dyDescent="0.3">
      <c r="B13" s="165" t="s">
        <v>9</v>
      </c>
      <c r="C13" s="165" t="s">
        <v>10</v>
      </c>
      <c r="D13" s="164" t="s">
        <v>11</v>
      </c>
      <c r="E13" s="176" t="s">
        <v>12</v>
      </c>
      <c r="F13" s="153" t="s">
        <v>13</v>
      </c>
    </row>
    <row r="14" spans="2:6" x14ac:dyDescent="0.25">
      <c r="B14" s="161"/>
      <c r="C14" s="162"/>
      <c r="D14" s="163"/>
      <c r="E14" s="180"/>
      <c r="F14" s="181"/>
    </row>
    <row r="15" spans="2:6" x14ac:dyDescent="0.25">
      <c r="B15" s="166">
        <v>3200000000</v>
      </c>
      <c r="C15" s="158" t="s">
        <v>140</v>
      </c>
      <c r="D15" s="155">
        <v>1</v>
      </c>
      <c r="E15" s="148">
        <v>98117</v>
      </c>
      <c r="F15" s="148">
        <f>E15*D15</f>
        <v>98117</v>
      </c>
    </row>
    <row r="16" spans="2:6" ht="15.75" thickBot="1" x14ac:dyDescent="0.3">
      <c r="B16" s="157"/>
      <c r="C16" s="182" t="s">
        <v>230</v>
      </c>
      <c r="D16" s="155"/>
      <c r="E16" s="156"/>
      <c r="F16" s="148"/>
    </row>
    <row r="17" spans="2:6" x14ac:dyDescent="0.25">
      <c r="B17" s="166"/>
      <c r="C17" s="159"/>
      <c r="D17" s="155"/>
      <c r="E17" s="160" t="s">
        <v>77</v>
      </c>
      <c r="F17" s="177">
        <f>SUM(F15:F16)</f>
        <v>98117</v>
      </c>
    </row>
    <row r="19" spans="2:6" ht="15.75" thickBot="1" x14ac:dyDescent="0.3"/>
    <row r="20" spans="2:6" ht="15.75" thickBot="1" x14ac:dyDescent="0.3">
      <c r="B20" s="256"/>
      <c r="C20" s="257" t="s">
        <v>214</v>
      </c>
      <c r="D20" s="237"/>
      <c r="E20" s="186"/>
      <c r="F20" s="238"/>
    </row>
    <row r="21" spans="2:6" x14ac:dyDescent="0.25">
      <c r="B21" s="258" t="s">
        <v>0</v>
      </c>
      <c r="C21" s="259" t="s">
        <v>85</v>
      </c>
      <c r="D21" s="237"/>
      <c r="E21" s="237"/>
      <c r="F21" s="238"/>
    </row>
    <row r="22" spans="2:6" x14ac:dyDescent="0.25">
      <c r="B22" s="260" t="s">
        <v>1</v>
      </c>
      <c r="C22" s="261" t="s">
        <v>203</v>
      </c>
      <c r="D22" s="237"/>
      <c r="E22" s="219"/>
      <c r="F22" s="186"/>
    </row>
    <row r="23" spans="2:6" ht="15.75" x14ac:dyDescent="0.25">
      <c r="B23" s="260" t="s">
        <v>2</v>
      </c>
      <c r="C23" s="262"/>
      <c r="D23" s="237"/>
      <c r="E23" s="277">
        <v>41971</v>
      </c>
      <c r="F23" s="186"/>
    </row>
    <row r="24" spans="2:6" x14ac:dyDescent="0.25">
      <c r="B24" s="260" t="s">
        <v>3</v>
      </c>
      <c r="C24" s="262"/>
      <c r="D24" s="237"/>
      <c r="E24" s="274" t="s">
        <v>237</v>
      </c>
      <c r="F24" s="186"/>
    </row>
    <row r="25" spans="2:6" x14ac:dyDescent="0.25">
      <c r="B25" s="260" t="s">
        <v>4</v>
      </c>
      <c r="C25" s="262" t="s">
        <v>201</v>
      </c>
      <c r="D25" s="237"/>
      <c r="E25" s="186"/>
      <c r="F25" s="186"/>
    </row>
    <row r="26" spans="2:6" x14ac:dyDescent="0.25">
      <c r="B26" s="263" t="s">
        <v>5</v>
      </c>
      <c r="C26" s="264">
        <v>1</v>
      </c>
      <c r="D26" s="237"/>
      <c r="E26" s="186"/>
      <c r="F26" s="186"/>
    </row>
    <row r="27" spans="2:6" x14ac:dyDescent="0.25">
      <c r="B27" s="260" t="s">
        <v>6</v>
      </c>
      <c r="C27" s="262"/>
      <c r="D27" s="237"/>
      <c r="E27" s="239"/>
      <c r="F27" s="186"/>
    </row>
    <row r="28" spans="2:6" x14ac:dyDescent="0.25">
      <c r="B28" s="260" t="s">
        <v>7</v>
      </c>
      <c r="C28" s="262"/>
      <c r="D28" s="237"/>
      <c r="E28" s="239"/>
      <c r="F28" s="186"/>
    </row>
    <row r="29" spans="2:6" ht="15.75" thickBot="1" x14ac:dyDescent="0.3">
      <c r="B29" s="265" t="s">
        <v>8</v>
      </c>
      <c r="C29" s="266"/>
      <c r="D29" s="241"/>
      <c r="E29" s="242"/>
      <c r="F29" s="268"/>
    </row>
    <row r="30" spans="2:6" ht="15.75" thickBot="1" x14ac:dyDescent="0.3">
      <c r="B30" s="254" t="s">
        <v>9</v>
      </c>
      <c r="C30" s="254" t="s">
        <v>10</v>
      </c>
      <c r="D30" s="254" t="s">
        <v>11</v>
      </c>
      <c r="E30" s="267" t="s">
        <v>12</v>
      </c>
      <c r="F30" s="254" t="s">
        <v>13</v>
      </c>
    </row>
    <row r="31" spans="2:6" x14ac:dyDescent="0.25">
      <c r="B31" s="250">
        <v>3200000000</v>
      </c>
      <c r="C31" s="251" t="s">
        <v>204</v>
      </c>
      <c r="D31" s="252">
        <v>1</v>
      </c>
      <c r="E31" s="223">
        <v>160000</v>
      </c>
      <c r="F31" s="223">
        <v>160000</v>
      </c>
    </row>
    <row r="32" spans="2:6" x14ac:dyDescent="0.25">
      <c r="B32" s="255"/>
      <c r="C32" s="248"/>
      <c r="D32" s="244"/>
      <c r="E32" s="249" t="s">
        <v>77</v>
      </c>
      <c r="F32" s="218">
        <v>160000</v>
      </c>
    </row>
    <row r="33" spans="2:6" x14ac:dyDescent="0.25">
      <c r="B33" s="184"/>
      <c r="C33" s="184"/>
      <c r="D33" s="184"/>
      <c r="E33" s="184"/>
      <c r="F33" s="184"/>
    </row>
    <row r="34" spans="2:6" ht="15.75" thickBot="1" x14ac:dyDescent="0.3">
      <c r="B34" s="184"/>
      <c r="C34" s="184"/>
      <c r="D34" s="184"/>
      <c r="E34" s="184"/>
      <c r="F34" s="184"/>
    </row>
    <row r="35" spans="2:6" ht="15.75" thickBot="1" x14ac:dyDescent="0.3">
      <c r="B35" s="256"/>
      <c r="C35" s="257" t="s">
        <v>215</v>
      </c>
      <c r="D35" s="237"/>
      <c r="E35" s="186"/>
      <c r="F35" s="238"/>
    </row>
    <row r="36" spans="2:6" x14ac:dyDescent="0.25">
      <c r="B36" s="258" t="s">
        <v>0</v>
      </c>
      <c r="C36" s="259" t="s">
        <v>205</v>
      </c>
      <c r="D36" s="237"/>
      <c r="E36" s="237"/>
      <c r="F36" s="238"/>
    </row>
    <row r="37" spans="2:6" ht="15.75" x14ac:dyDescent="0.25">
      <c r="B37" s="260" t="s">
        <v>1</v>
      </c>
      <c r="C37" s="261" t="s">
        <v>206</v>
      </c>
      <c r="D37" s="237"/>
      <c r="E37" s="229">
        <v>41971</v>
      </c>
      <c r="F37" s="186"/>
    </row>
    <row r="38" spans="2:6" x14ac:dyDescent="0.25">
      <c r="B38" s="260" t="s">
        <v>2</v>
      </c>
      <c r="C38" s="262"/>
      <c r="D38" s="237"/>
      <c r="E38" s="274" t="s">
        <v>238</v>
      </c>
      <c r="F38" s="186"/>
    </row>
    <row r="39" spans="2:6" x14ac:dyDescent="0.25">
      <c r="B39" s="260" t="s">
        <v>3</v>
      </c>
      <c r="C39" s="262"/>
      <c r="D39" s="237"/>
      <c r="E39" s="186"/>
      <c r="F39" s="186"/>
    </row>
    <row r="40" spans="2:6" x14ac:dyDescent="0.25">
      <c r="B40" s="260" t="s">
        <v>4</v>
      </c>
      <c r="C40" s="262" t="s">
        <v>201</v>
      </c>
      <c r="D40" s="237"/>
      <c r="E40" s="186"/>
      <c r="F40" s="186"/>
    </row>
    <row r="41" spans="2:6" x14ac:dyDescent="0.25">
      <c r="B41" s="263" t="s">
        <v>5</v>
      </c>
      <c r="C41" s="264">
        <v>1</v>
      </c>
      <c r="D41" s="237"/>
      <c r="E41" s="186"/>
      <c r="F41" s="186"/>
    </row>
    <row r="42" spans="2:6" x14ac:dyDescent="0.25">
      <c r="B42" s="260" t="s">
        <v>6</v>
      </c>
      <c r="C42" s="262"/>
      <c r="D42" s="237"/>
      <c r="E42" s="239"/>
      <c r="F42" s="186"/>
    </row>
    <row r="43" spans="2:6" x14ac:dyDescent="0.25">
      <c r="B43" s="260" t="s">
        <v>7</v>
      </c>
      <c r="C43" s="262"/>
      <c r="D43" s="237"/>
      <c r="E43" s="239"/>
      <c r="F43" s="186"/>
    </row>
    <row r="44" spans="2:6" ht="15.75" thickBot="1" x14ac:dyDescent="0.3">
      <c r="B44" s="265" t="s">
        <v>8</v>
      </c>
      <c r="C44" s="266"/>
      <c r="D44" s="237"/>
      <c r="E44" s="239"/>
      <c r="F44" s="243"/>
    </row>
    <row r="45" spans="2:6" ht="15.75" thickBot="1" x14ac:dyDescent="0.3">
      <c r="B45" s="254" t="s">
        <v>9</v>
      </c>
      <c r="C45" s="254" t="s">
        <v>10</v>
      </c>
      <c r="D45" s="254" t="s">
        <v>11</v>
      </c>
      <c r="E45" s="267" t="s">
        <v>12</v>
      </c>
      <c r="F45" s="254" t="s">
        <v>13</v>
      </c>
    </row>
    <row r="46" spans="2:6" x14ac:dyDescent="0.25">
      <c r="B46" s="250">
        <v>3200000000</v>
      </c>
      <c r="C46" s="251" t="s">
        <v>204</v>
      </c>
      <c r="D46" s="252">
        <v>1</v>
      </c>
      <c r="E46" s="223">
        <v>318917</v>
      </c>
      <c r="F46" s="223">
        <v>318917</v>
      </c>
    </row>
    <row r="47" spans="2:6" x14ac:dyDescent="0.25">
      <c r="B47" s="246"/>
      <c r="C47" s="248"/>
      <c r="D47" s="244"/>
      <c r="E47" s="249" t="s">
        <v>77</v>
      </c>
      <c r="F47" s="218">
        <v>318917</v>
      </c>
    </row>
    <row r="49" spans="2:6" ht="15.75" thickBot="1" x14ac:dyDescent="0.3"/>
    <row r="50" spans="2:6" ht="15.75" thickBot="1" x14ac:dyDescent="0.3">
      <c r="B50" s="256"/>
      <c r="C50" s="257" t="s">
        <v>226</v>
      </c>
      <c r="D50" s="237"/>
      <c r="E50" s="186"/>
      <c r="F50" s="238"/>
    </row>
    <row r="51" spans="2:6" x14ac:dyDescent="0.25">
      <c r="B51" s="258" t="s">
        <v>0</v>
      </c>
      <c r="C51" s="259" t="s">
        <v>106</v>
      </c>
      <c r="D51" s="237"/>
      <c r="E51" s="237"/>
      <c r="F51" s="238"/>
    </row>
    <row r="52" spans="2:6" ht="15.75" x14ac:dyDescent="0.25">
      <c r="B52" s="260" t="s">
        <v>1</v>
      </c>
      <c r="C52" s="261" t="s">
        <v>227</v>
      </c>
      <c r="D52" s="237"/>
      <c r="E52" s="229" t="s">
        <v>234</v>
      </c>
      <c r="F52" s="186"/>
    </row>
    <row r="53" spans="2:6" x14ac:dyDescent="0.25">
      <c r="B53" s="260" t="s">
        <v>2</v>
      </c>
      <c r="C53" s="262"/>
      <c r="D53" s="237"/>
      <c r="E53" s="274"/>
      <c r="F53" s="186"/>
    </row>
    <row r="54" spans="2:6" x14ac:dyDescent="0.25">
      <c r="B54" s="260" t="s">
        <v>3</v>
      </c>
      <c r="C54" s="262"/>
      <c r="D54" s="237"/>
      <c r="E54" s="186"/>
      <c r="F54" s="186"/>
    </row>
    <row r="55" spans="2:6" x14ac:dyDescent="0.25">
      <c r="B55" s="260" t="s">
        <v>4</v>
      </c>
      <c r="C55" s="262"/>
      <c r="D55" s="237"/>
      <c r="E55" s="186"/>
      <c r="F55" s="186"/>
    </row>
    <row r="56" spans="2:6" x14ac:dyDescent="0.25">
      <c r="B56" s="263" t="s">
        <v>5</v>
      </c>
      <c r="C56" s="264"/>
      <c r="D56" s="237"/>
      <c r="E56" s="186"/>
      <c r="F56" s="186"/>
    </row>
    <row r="57" spans="2:6" x14ac:dyDescent="0.25">
      <c r="B57" s="260" t="s">
        <v>6</v>
      </c>
      <c r="C57" s="262"/>
      <c r="D57" s="237"/>
      <c r="E57" s="239"/>
      <c r="F57" s="186"/>
    </row>
    <row r="58" spans="2:6" x14ac:dyDescent="0.25">
      <c r="B58" s="260" t="s">
        <v>7</v>
      </c>
      <c r="C58" s="262"/>
      <c r="D58" s="237"/>
      <c r="E58" s="239"/>
      <c r="F58" s="186"/>
    </row>
    <row r="59" spans="2:6" ht="15.75" thickBot="1" x14ac:dyDescent="0.3">
      <c r="B59" s="265" t="s">
        <v>8</v>
      </c>
      <c r="C59" s="266"/>
      <c r="D59" s="237"/>
      <c r="E59" s="239"/>
      <c r="F59" s="243"/>
    </row>
    <row r="60" spans="2:6" ht="15.75" thickBot="1" x14ac:dyDescent="0.3">
      <c r="B60" s="254" t="s">
        <v>9</v>
      </c>
      <c r="C60" s="254" t="s">
        <v>10</v>
      </c>
      <c r="D60" s="254" t="s">
        <v>11</v>
      </c>
      <c r="E60" s="267" t="s">
        <v>12</v>
      </c>
      <c r="F60" s="254" t="s">
        <v>13</v>
      </c>
    </row>
    <row r="61" spans="2:6" s="184" customFormat="1" x14ac:dyDescent="0.25">
      <c r="B61" s="252"/>
      <c r="C61" s="252"/>
      <c r="D61" s="252"/>
      <c r="E61" s="272"/>
      <c r="F61" s="252"/>
    </row>
    <row r="62" spans="2:6" s="184" customFormat="1" x14ac:dyDescent="0.25">
      <c r="B62" s="244"/>
      <c r="C62" s="244" t="s">
        <v>228</v>
      </c>
      <c r="D62" s="244">
        <v>1</v>
      </c>
      <c r="E62" s="275">
        <v>3165936</v>
      </c>
      <c r="F62" s="275">
        <f>E62*D62</f>
        <v>3165936</v>
      </c>
    </row>
    <row r="63" spans="2:6" x14ac:dyDescent="0.25">
      <c r="B63" s="246"/>
      <c r="C63" s="247"/>
      <c r="D63" s="244"/>
      <c r="E63" s="218"/>
      <c r="F63" s="218"/>
    </row>
    <row r="64" spans="2:6" x14ac:dyDescent="0.25">
      <c r="B64" s="246"/>
      <c r="C64" s="248"/>
      <c r="D64" s="244"/>
      <c r="E64" s="249" t="s">
        <v>77</v>
      </c>
      <c r="F64" s="218">
        <f>SUM(F62:F63)</f>
        <v>3165936</v>
      </c>
    </row>
    <row r="66" spans="2:6" ht="15.75" thickBot="1" x14ac:dyDescent="0.3"/>
    <row r="67" spans="2:6" ht="15.75" thickBot="1" x14ac:dyDescent="0.3">
      <c r="B67" s="256"/>
      <c r="C67" s="257" t="s">
        <v>229</v>
      </c>
      <c r="D67" s="237"/>
      <c r="E67" s="186"/>
      <c r="F67" s="238"/>
    </row>
    <row r="68" spans="2:6" x14ac:dyDescent="0.25">
      <c r="B68" s="258" t="s">
        <v>0</v>
      </c>
      <c r="C68" s="259" t="s">
        <v>182</v>
      </c>
      <c r="D68" s="237"/>
      <c r="E68" s="237"/>
      <c r="F68" s="238"/>
    </row>
    <row r="69" spans="2:6" ht="15.75" x14ac:dyDescent="0.25">
      <c r="B69" s="260" t="s">
        <v>1</v>
      </c>
      <c r="C69" s="261" t="s">
        <v>183</v>
      </c>
      <c r="D69" s="237"/>
      <c r="E69" s="229">
        <v>41971</v>
      </c>
      <c r="F69" s="186"/>
    </row>
    <row r="70" spans="2:6" x14ac:dyDescent="0.25">
      <c r="B70" s="260" t="s">
        <v>2</v>
      </c>
      <c r="C70" s="262"/>
      <c r="D70" s="237"/>
      <c r="E70" s="274" t="s">
        <v>239</v>
      </c>
      <c r="F70" s="186"/>
    </row>
    <row r="71" spans="2:6" x14ac:dyDescent="0.25">
      <c r="B71" s="260" t="s">
        <v>3</v>
      </c>
      <c r="C71" s="262"/>
      <c r="D71" s="237"/>
      <c r="E71" s="186"/>
      <c r="F71" s="186"/>
    </row>
    <row r="72" spans="2:6" x14ac:dyDescent="0.25">
      <c r="B72" s="260" t="s">
        <v>4</v>
      </c>
      <c r="C72" s="262"/>
      <c r="D72" s="237"/>
      <c r="E72" s="186"/>
      <c r="F72" s="186"/>
    </row>
    <row r="73" spans="2:6" x14ac:dyDescent="0.25">
      <c r="B73" s="263" t="s">
        <v>5</v>
      </c>
      <c r="C73" s="264">
        <v>1</v>
      </c>
      <c r="D73" s="237"/>
      <c r="E73" s="186"/>
      <c r="F73" s="186"/>
    </row>
    <row r="74" spans="2:6" x14ac:dyDescent="0.25">
      <c r="B74" s="260" t="s">
        <v>6</v>
      </c>
      <c r="C74" s="262">
        <v>7144</v>
      </c>
      <c r="D74" s="237"/>
      <c r="E74" s="239"/>
      <c r="F74" s="186"/>
    </row>
    <row r="75" spans="2:6" x14ac:dyDescent="0.25">
      <c r="B75" s="260" t="s">
        <v>7</v>
      </c>
      <c r="C75" s="262"/>
      <c r="D75" s="237"/>
      <c r="E75" s="239"/>
      <c r="F75" s="186"/>
    </row>
    <row r="76" spans="2:6" ht="15.75" thickBot="1" x14ac:dyDescent="0.3">
      <c r="B76" s="265" t="s">
        <v>8</v>
      </c>
      <c r="C76" s="266"/>
      <c r="D76" s="237"/>
      <c r="E76" s="239"/>
      <c r="F76" s="243"/>
    </row>
    <row r="77" spans="2:6" ht="15.75" thickBot="1" x14ac:dyDescent="0.3">
      <c r="B77" s="254" t="s">
        <v>9</v>
      </c>
      <c r="C77" s="254" t="s">
        <v>10</v>
      </c>
      <c r="D77" s="254" t="s">
        <v>11</v>
      </c>
      <c r="E77" s="267" t="s">
        <v>12</v>
      </c>
      <c r="F77" s="254" t="s">
        <v>13</v>
      </c>
    </row>
    <row r="78" spans="2:6" x14ac:dyDescent="0.25">
      <c r="B78" s="252"/>
      <c r="C78" s="252"/>
      <c r="D78" s="252"/>
      <c r="E78" s="272"/>
      <c r="F78" s="252"/>
    </row>
    <row r="79" spans="2:6" x14ac:dyDescent="0.25">
      <c r="B79" s="244">
        <v>3200000000</v>
      </c>
      <c r="C79" s="244" t="s">
        <v>37</v>
      </c>
      <c r="D79" s="244">
        <v>1</v>
      </c>
      <c r="E79" s="275">
        <v>81800</v>
      </c>
      <c r="F79" s="275">
        <f>E79*D79</f>
        <v>81800</v>
      </c>
    </row>
    <row r="80" spans="2:6" x14ac:dyDescent="0.25">
      <c r="B80" s="246"/>
      <c r="C80" s="247"/>
      <c r="D80" s="244"/>
      <c r="E80" s="218"/>
      <c r="F80" s="218"/>
    </row>
    <row r="81" spans="2:6" x14ac:dyDescent="0.25">
      <c r="B81" s="246"/>
      <c r="C81" s="248"/>
      <c r="D81" s="244"/>
      <c r="E81" s="249" t="s">
        <v>77</v>
      </c>
      <c r="F81" s="218">
        <f>SUM(F79:F80)</f>
        <v>81800</v>
      </c>
    </row>
    <row r="83" spans="2:6" x14ac:dyDescent="0.25">
      <c r="E83" s="61" t="s">
        <v>189</v>
      </c>
      <c r="F83" s="62">
        <f>F81+F64+F47+F32+F17</f>
        <v>3824770</v>
      </c>
    </row>
    <row r="86" spans="2:6" ht="15.75" x14ac:dyDescent="0.25">
      <c r="D86" s="146" t="s">
        <v>207</v>
      </c>
      <c r="E86" s="146"/>
      <c r="F86" s="145">
        <v>23391393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746.410</vt:lpstr>
      <vt:lpstr>17.962.700</vt:lpstr>
      <vt:lpstr> 2.127.490</vt:lpstr>
      <vt:lpstr>699.440</vt:lpstr>
      <vt:lpstr>10.500.249</vt:lpstr>
      <vt:lpstr>4.503.653</vt:lpstr>
      <vt:lpstr>1.735.791</vt:lpstr>
      <vt:lpstr>3.824.770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2014-12-19T16:05:21Z</dcterms:modified>
</cp:coreProperties>
</file>