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8"/>
  </bookViews>
  <sheets>
    <sheet name="746.410" sheetId="4" state="hidden" r:id="rId1"/>
    <sheet name="17.962.700" sheetId="5" state="hidden" r:id="rId2"/>
    <sheet name="793.480" sheetId="7" r:id="rId3"/>
    <sheet name="5.407.026" sheetId="8" r:id="rId4"/>
    <sheet name="2.174.101" sheetId="9" r:id="rId5"/>
    <sheet name="1.046.877" sheetId="10" r:id="rId6"/>
    <sheet name="346.900" sheetId="11" r:id="rId7"/>
    <sheet name="3.371.060" sheetId="12" r:id="rId8"/>
    <sheet name="577.425" sheetId="13" r:id="rId9"/>
  </sheets>
  <calcPr calcId="144525"/>
</workbook>
</file>

<file path=xl/calcChain.xml><?xml version="1.0" encoding="utf-8"?>
<calcChain xmlns="http://schemas.openxmlformats.org/spreadsheetml/2006/main">
  <c r="F50" i="13" l="1"/>
  <c r="F65" i="12"/>
  <c r="F51" i="11"/>
  <c r="F85" i="10"/>
  <c r="F85" i="9"/>
  <c r="F84" i="7"/>
  <c r="F46" i="13" l="1"/>
  <c r="F47" i="13" s="1"/>
  <c r="F30" i="13"/>
  <c r="F31" i="13" s="1"/>
  <c r="F14" i="13"/>
  <c r="F15" i="13" s="1"/>
  <c r="F62" i="12" l="1"/>
  <c r="F63" i="12" s="1"/>
  <c r="F47" i="8" l="1"/>
  <c r="F47" i="11" l="1"/>
  <c r="F48" i="11" s="1"/>
  <c r="F83" i="8" l="1"/>
  <c r="F48" i="8"/>
  <c r="F65" i="10" l="1"/>
  <c r="F66" i="10"/>
  <c r="F67" i="10"/>
  <c r="F82" i="10"/>
  <c r="F83" i="10"/>
  <c r="F47" i="9"/>
  <c r="F48" i="9"/>
  <c r="F49" i="9"/>
  <c r="F64" i="9"/>
  <c r="F65" i="9"/>
  <c r="F80" i="9"/>
  <c r="F82" i="9" s="1"/>
  <c r="F63" i="8"/>
  <c r="F64" i="8" s="1"/>
  <c r="F79" i="8"/>
  <c r="F80" i="8" s="1"/>
  <c r="F64" i="7"/>
  <c r="F65" i="7" s="1"/>
  <c r="F80" i="7"/>
  <c r="F81" i="7"/>
  <c r="F15" i="11" l="1"/>
  <c r="F16" i="11" s="1"/>
  <c r="F31" i="11"/>
  <c r="F32" i="11" s="1"/>
  <c r="F50" i="10"/>
  <c r="F31" i="9"/>
  <c r="F30" i="9"/>
  <c r="F33" i="9" s="1"/>
  <c r="F31" i="8"/>
  <c r="F32" i="8" s="1"/>
  <c r="F15" i="8"/>
  <c r="F16" i="8" s="1"/>
  <c r="F48" i="7"/>
  <c r="F49" i="7" s="1"/>
  <c r="F32" i="7"/>
  <c r="F33" i="7" s="1"/>
  <c r="F31" i="7"/>
  <c r="F16" i="7"/>
  <c r="F17" i="7"/>
  <c r="F30" i="12"/>
  <c r="F31" i="12" s="1"/>
  <c r="F46" i="12"/>
  <c r="F47" i="12" s="1"/>
  <c r="F14" i="12"/>
  <c r="F15" i="12" s="1"/>
  <c r="F49" i="10"/>
  <c r="F51" i="10" s="1"/>
  <c r="F32" i="10"/>
  <c r="F34" i="10" s="1"/>
  <c r="F15" i="10"/>
  <c r="F17" i="10" s="1"/>
  <c r="F14" i="9"/>
  <c r="F15" i="9" s="1"/>
  <c r="F52" i="5"/>
  <c r="F51" i="5"/>
  <c r="F50" i="5"/>
  <c r="F49" i="5"/>
  <c r="F48" i="5"/>
  <c r="F54" i="5"/>
  <c r="F87" i="5"/>
  <c r="F75" i="5"/>
  <c r="F74" i="5"/>
  <c r="F72" i="5"/>
  <c r="F71" i="5"/>
  <c r="F79" i="5"/>
  <c r="F78" i="5"/>
  <c r="F85" i="5"/>
  <c r="F84" i="5"/>
  <c r="F83" i="5"/>
  <c r="F82" i="5"/>
  <c r="F81" i="5"/>
  <c r="F80" i="5"/>
  <c r="F77" i="5"/>
  <c r="F76" i="5"/>
  <c r="F73" i="5"/>
  <c r="F70" i="5"/>
  <c r="F69" i="5"/>
  <c r="F90" i="5"/>
  <c r="F33" i="5"/>
  <c r="F16" i="5"/>
  <c r="F15" i="5"/>
  <c r="F17" i="5"/>
  <c r="F17" i="4"/>
  <c r="F16" i="4"/>
  <c r="F32" i="4"/>
  <c r="F33" i="4"/>
  <c r="F48" i="4"/>
  <c r="F49" i="4"/>
  <c r="F53" i="4"/>
</calcChain>
</file>

<file path=xl/sharedStrings.xml><?xml version="1.0" encoding="utf-8"?>
<sst xmlns="http://schemas.openxmlformats.org/spreadsheetml/2006/main" count="809" uniqueCount="211">
  <si>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</si>
  <si>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</si>
  <si>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</si>
  <si>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</si>
  <si>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</si>
  <si>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</si>
  <si>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</si>
  <si>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</si>
  <si>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</si>
  <si>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</si>
  <si>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</si>
  <si>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</si>
  <si>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</si>
  <si>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</si>
  <si>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</si>
  <si>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</si>
  <si>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</si>
  <si>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</si>
  <si>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</si>
  <si>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</si>
  <si>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</si>
  <si>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</si>
  <si>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</si>
  <si>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</si>
  <si>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</si>
  <si>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</si>
  <si>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</si>
  <si>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</si>
  <si>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</si>
  <si>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</si>
  <si>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</si>
  <si>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</si>
  <si>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</si>
  <si>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</si>
  <si>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</si>
  <si>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</si>
  <si>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</si>
  <si>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</si>
  <si>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</si>
  <si>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</si>
  <si>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</si>
  <si>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</si>
  <si>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</si>
  <si>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</si>
  <si>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</si>
  <si>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</si>
  <si>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</si>
  <si>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</si>
  <si>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</si>
  <si>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</si>
  <si>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</si>
  <si>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</si>
  <si>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</si>
  <si>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</si>
  <si>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</si>
  <si>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</si>
  <si>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</si>
  <si>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</si>
  <si>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</si>
  <si>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</si>
  <si>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</si>
  <si>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</si>
  <si>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</si>
  <si>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</si>
  <si>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</si>
  <si>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</si>
  <si>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</si>
  <si>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</si>
  <si>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</si>
  <si>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</si>
  <si>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</si>
  <si>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</si>
  <si>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</si>
  <si>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</si>
  <si>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</si>
  <si>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 xml:space="preserve">TOTAL: </t>
  </si>
  <si>
    <t>Facturación 13</t>
  </si>
  <si>
    <t>NETO</t>
  </si>
  <si>
    <t>Facturación 14</t>
  </si>
  <si>
    <t>Facturación 15</t>
  </si>
  <si>
    <t>Facturación 16</t>
  </si>
  <si>
    <t>Facturación 4</t>
  </si>
  <si>
    <t>Facturación 17</t>
  </si>
  <si>
    <t>Facturación 18</t>
  </si>
  <si>
    <t>Facturación 19</t>
  </si>
  <si>
    <t>Facturación 20</t>
  </si>
  <si>
    <t>Facturación 21</t>
  </si>
  <si>
    <t>Facturación 22</t>
  </si>
  <si>
    <t>Facturación 23</t>
  </si>
  <si>
    <t>Facturación 24</t>
  </si>
  <si>
    <t>Facturación 25</t>
  </si>
  <si>
    <t>Facturación 26</t>
  </si>
  <si>
    <t>Facturación 27</t>
  </si>
  <si>
    <t>TOTAL :</t>
  </si>
  <si>
    <t>90.753.000-0</t>
  </si>
  <si>
    <t>Clínica Santa María</t>
  </si>
  <si>
    <t xml:space="preserve">Clínica Vespucio </t>
  </si>
  <si>
    <t xml:space="preserve">Cable DVI </t>
  </si>
  <si>
    <t>Reparacion / Sensor y calibracion cama Hill Rom</t>
  </si>
  <si>
    <t>99.567.970-1</t>
  </si>
  <si>
    <t xml:space="preserve">Clínica las Lilas </t>
  </si>
  <si>
    <t>R4K14SA</t>
  </si>
  <si>
    <t>Modulo Single Patient w/ Staff Emer</t>
  </si>
  <si>
    <t>Clínica las Lilas</t>
  </si>
  <si>
    <t>Mantencion preventiva</t>
  </si>
  <si>
    <t>96.885.950-1</t>
  </si>
  <si>
    <t>6023/S</t>
  </si>
  <si>
    <t>Ampolletas Prism</t>
  </si>
  <si>
    <t>70.285.100-9</t>
  </si>
  <si>
    <t>Mutual de Seguridad</t>
  </si>
  <si>
    <t>Q65-CEN1-3</t>
  </si>
  <si>
    <t>Clínica Indisa</t>
  </si>
  <si>
    <t>17.178.392-5</t>
  </si>
  <si>
    <t>Joyce Berstein</t>
  </si>
  <si>
    <t>Traslado de cama</t>
  </si>
  <si>
    <t>Nombre:</t>
  </si>
  <si>
    <t>RUT:</t>
  </si>
  <si>
    <t>Direccion:</t>
  </si>
  <si>
    <t>Telefono:</t>
  </si>
  <si>
    <t>Email:</t>
  </si>
  <si>
    <t>Av El Bosque Sur 432</t>
  </si>
  <si>
    <t>joyce.berstein@gmail.com</t>
  </si>
  <si>
    <t>DVI-D10,5</t>
  </si>
  <si>
    <t>Beta Catre Clinico Electrico</t>
  </si>
  <si>
    <t>PA-64250C</t>
  </si>
  <si>
    <t>Nº Serie 900502900102</t>
  </si>
  <si>
    <t>PR-INDISA - O/C179449</t>
  </si>
  <si>
    <t>PRY INDISA</t>
  </si>
  <si>
    <t>79.796.310-0</t>
  </si>
  <si>
    <t>Artilec</t>
  </si>
  <si>
    <t>MOD. EXPAN ALCN-792M A 4 LOOP</t>
  </si>
  <si>
    <t>MODULO EXPANSOR 2 LOOP MAIN</t>
  </si>
  <si>
    <t>689000OH</t>
  </si>
  <si>
    <t>Razon social: Soc Comercial Artilec articulos electricos</t>
  </si>
  <si>
    <t>de proteccion Limitada</t>
  </si>
  <si>
    <t xml:space="preserve">Direccion: </t>
  </si>
  <si>
    <t>Santa Marta de Huechuraba Nº 6570</t>
  </si>
  <si>
    <t>Fact. 2237</t>
  </si>
  <si>
    <t>Fact. 2236</t>
  </si>
  <si>
    <t>Fact. 2277</t>
  </si>
  <si>
    <t>76.005.367-8</t>
  </si>
  <si>
    <t>Macrocom Service Ltda</t>
  </si>
  <si>
    <t>Venta directa</t>
  </si>
  <si>
    <t>Colchon Clinico</t>
  </si>
  <si>
    <t>Fact. 2541</t>
  </si>
  <si>
    <t>Fact. 2540</t>
  </si>
  <si>
    <t>Fact. 2539</t>
  </si>
  <si>
    <t>Fact. 2538</t>
  </si>
  <si>
    <t>Fact. 2537</t>
  </si>
  <si>
    <t>CANCELADO</t>
  </si>
  <si>
    <t>Fact. 2463</t>
  </si>
  <si>
    <t>96.921.660-4</t>
  </si>
  <si>
    <t>Clínica los Coihues S.P.A</t>
  </si>
  <si>
    <t>Mantencion Correctiva</t>
  </si>
  <si>
    <t>81.374.800-2</t>
  </si>
  <si>
    <t>Comunidad religiosa Hermanas de la Providencia</t>
  </si>
  <si>
    <t>Motor Subida/bajada cabeza</t>
  </si>
  <si>
    <t>Mano de obra / Transporte</t>
  </si>
  <si>
    <t xml:space="preserve">Mantencion completa </t>
  </si>
  <si>
    <t>Mano de Obra / transporte</t>
  </si>
  <si>
    <t>PA-6425OC</t>
  </si>
  <si>
    <t xml:space="preserve">Cama Electrica Paramount (BETA) Cafe </t>
  </si>
  <si>
    <t>Fact. 2572</t>
  </si>
  <si>
    <t>6.089.091-9</t>
  </si>
  <si>
    <t>Arriendo cama 837</t>
  </si>
  <si>
    <t>61.608.002-4</t>
  </si>
  <si>
    <t>Hospital San José</t>
  </si>
  <si>
    <t>7149-D</t>
  </si>
  <si>
    <t>92.051.000-0</t>
  </si>
  <si>
    <t>Reparacion de Consola</t>
  </si>
  <si>
    <t>N/S 900502900102</t>
  </si>
  <si>
    <t xml:space="preserve">Clínica Ciudad del Mar </t>
  </si>
  <si>
    <t>2297/14</t>
  </si>
  <si>
    <t>Fact. 3140</t>
  </si>
  <si>
    <t>Fact. 3161</t>
  </si>
  <si>
    <t>Fact. 3160</t>
  </si>
  <si>
    <t xml:space="preserve">Mirna Mena Guzman </t>
  </si>
  <si>
    <t>Clínica Ciudad del Mar</t>
  </si>
  <si>
    <t>Fact. 3288</t>
  </si>
  <si>
    <t>Mutual de Seguridad C.CH.C</t>
  </si>
  <si>
    <t>Cama Electrica Paramount Bed</t>
  </si>
  <si>
    <t xml:space="preserve">Cama Electrica Paramount Bed </t>
  </si>
  <si>
    <t>7149-B</t>
  </si>
  <si>
    <t>Fact. 3159</t>
  </si>
  <si>
    <t>7149-C</t>
  </si>
  <si>
    <t xml:space="preserve">Retoque de pintura </t>
  </si>
  <si>
    <t>Facturación 28</t>
  </si>
  <si>
    <t>Facturación 29</t>
  </si>
  <si>
    <t>Facturación 30</t>
  </si>
  <si>
    <t>CONTRATO DE MANTENCION</t>
  </si>
  <si>
    <t>4 UF AL DÍA 30/12/2014 (24.627,10)</t>
  </si>
  <si>
    <t>Mantencion</t>
  </si>
  <si>
    <t>76.515.070-1</t>
  </si>
  <si>
    <t>Clínica Chillan</t>
  </si>
  <si>
    <t>CONTRATO POR MANTENCION</t>
  </si>
  <si>
    <t xml:space="preserve">CONTRATO POR MANTENCION </t>
  </si>
  <si>
    <t xml:space="preserve">Mantencion </t>
  </si>
  <si>
    <t>Fact. 3497</t>
  </si>
  <si>
    <t>Fact. 3500</t>
  </si>
  <si>
    <t>Fact. 3499</t>
  </si>
  <si>
    <t>Fact. 3498</t>
  </si>
  <si>
    <t xml:space="preserve">  </t>
  </si>
  <si>
    <t>Fact. 3629</t>
  </si>
  <si>
    <t>Fact. 3630</t>
  </si>
  <si>
    <t>Fact. 3661</t>
  </si>
  <si>
    <t>Fact. 3658</t>
  </si>
  <si>
    <t>Fact. 3656</t>
  </si>
  <si>
    <t>Fact. 3643</t>
  </si>
  <si>
    <t>Fact. 3642</t>
  </si>
  <si>
    <t>TOTAL</t>
  </si>
  <si>
    <t>TOTAL FACTURADO MES DE DICIEMBRE: 13.716.869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</si>
</sst>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b/>
      <sz val="8"/>
      <color rgb="FF000000"/>
      <name val="Book Antiqua"/>
      <family val="1"/>
    </font>
    <font>
      <b/>
      <sz val="8"/>
      <color rgb="FFFF0000"/>
      <name val="Book Antiqua"/>
      <family val="1"/>
    </font>
    <font>
      <sz val="8"/>
      <color rgb="FF000000"/>
      <name val="Book Antiqua"/>
      <family val="1"/>
    </font>
    <font>
      <sz val="10"/>
      <color theme="1"/>
      <name val="Times New Roman"/>
      <family val="1"/>
    </font>
    <font>
      <sz val="8"/>
      <color rgb="FFE6B8B7"/>
      <name val="Book Antiqua"/>
      <family val="1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Book Antiqua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  <xf numFmtId="0" fontId="24" fillId="0" borderId="0" applyNumberFormat="0" applyFill="0" applyBorder="0" applyAlignment="0" applyProtection="0"/>
  </cellStyleXfs>
  <cellXfs count="182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3" fontId="8" fillId="4" borderId="13" xfId="0" applyNumberFormat="1" applyFont="1" applyFill="1" applyBorder="1" applyAlignment="1">
      <alignment horizontal="right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22" fillId="0" borderId="0" xfId="0" applyFont="1"/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19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1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165" fontId="10" fillId="5" borderId="0" xfId="0" applyNumberFormat="1" applyFont="1" applyFill="1"/>
    <xf numFmtId="0" fontId="2" fillId="2" borderId="18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167" fontId="9" fillId="2" borderId="18" xfId="0" applyNumberFormat="1" applyFont="1" applyFill="1" applyBorder="1" applyAlignment="1">
      <alignment horizontal="right" vertical="center"/>
    </xf>
    <xf numFmtId="167" fontId="8" fillId="4" borderId="13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17" fillId="3" borderId="0" xfId="0" applyNumberFormat="1" applyFont="1" applyFill="1" applyAlignment="1">
      <alignment horizontal="center"/>
    </xf>
    <xf numFmtId="3" fontId="8" fillId="4" borderId="13" xfId="0" applyNumberFormat="1" applyFont="1" applyFill="1" applyBorder="1" applyAlignment="1">
      <alignment horizontal="right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67" fontId="6" fillId="4" borderId="13" xfId="0" applyNumberFormat="1" applyFont="1" applyFill="1" applyBorder="1"/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24" fillId="0" borderId="0" xfId="7"/>
    <xf numFmtId="167" fontId="10" fillId="5" borderId="0" xfId="0" applyNumberFormat="1" applyFont="1" applyFill="1"/>
    <xf numFmtId="14" fontId="25" fillId="3" borderId="0" xfId="0" applyNumberFormat="1" applyFont="1" applyFill="1" applyAlignment="1">
      <alignment horizontal="center"/>
    </xf>
    <xf numFmtId="167" fontId="8" fillId="4" borderId="13" xfId="0" applyNumberFormat="1" applyFont="1" applyFill="1" applyBorder="1" applyAlignment="1"/>
    <xf numFmtId="167" fontId="8" fillId="4" borderId="18" xfId="0" applyNumberFormat="1" applyFont="1" applyFill="1" applyBorder="1" applyAlignment="1"/>
    <xf numFmtId="0" fontId="8" fillId="5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26" fillId="3" borderId="0" xfId="0" applyNumberFormat="1" applyFont="1" applyFill="1" applyAlignment="1">
      <alignment horizontal="center"/>
    </xf>
    <xf numFmtId="14" fontId="27" fillId="3" borderId="0" xfId="0" applyNumberFormat="1" applyFont="1" applyFill="1" applyAlignment="1">
      <alignment horizontal="center"/>
    </xf>
    <xf numFmtId="0" fontId="0" fillId="5" borderId="0" xfId="0" applyFill="1"/>
    <xf numFmtId="0" fontId="28" fillId="5" borderId="0" xfId="0" applyFont="1" applyFill="1"/>
  </cellXfs>
  <cellStyles count="8">
    <cellStyle name="Hipervínculo" xfId="7" builtinId="8"/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oyce.berstein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5"/>
      <c r="C3" s="36" t="s">
        <v>25</v>
      </c>
      <c r="D3" s="1"/>
      <c r="E3" s="2"/>
      <c r="F3" s="3"/>
    </row>
    <row r="4" spans="2:6" ht="15.75" x14ac:dyDescent="0.3">
      <c r="B4" s="37" t="s">
        <v>0</v>
      </c>
      <c r="C4" s="38" t="s">
        <v>27</v>
      </c>
      <c r="D4" s="4"/>
      <c r="E4" s="46"/>
      <c r="F4" s="6"/>
    </row>
    <row r="5" spans="2:6" ht="15.75" x14ac:dyDescent="0.3">
      <c r="B5" s="39" t="s">
        <v>1</v>
      </c>
      <c r="C5" s="40" t="s">
        <v>24</v>
      </c>
      <c r="D5" s="7"/>
      <c r="E5" s="53" t="s">
        <v>23</v>
      </c>
      <c r="F5" s="8"/>
    </row>
    <row r="6" spans="2:6" ht="15.75" x14ac:dyDescent="0.3">
      <c r="B6" s="39" t="s">
        <v>2</v>
      </c>
      <c r="C6" s="41"/>
      <c r="D6" s="9"/>
      <c r="E6" s="58" t="s">
        <v>40</v>
      </c>
      <c r="F6" s="8"/>
    </row>
    <row r="7" spans="2:6" ht="15.75" x14ac:dyDescent="0.3">
      <c r="B7" s="39" t="s">
        <v>3</v>
      </c>
      <c r="C7" s="41"/>
      <c r="D7" s="4"/>
      <c r="E7" s="11"/>
      <c r="F7" s="8"/>
    </row>
    <row r="8" spans="2:6" ht="15.75" x14ac:dyDescent="0.3">
      <c r="B8" s="39" t="s">
        <v>4</v>
      </c>
      <c r="C8" s="41">
        <v>110322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2" t="s">
        <v>6</v>
      </c>
      <c r="C10" s="43">
        <v>7064</v>
      </c>
      <c r="D10" s="4"/>
      <c r="E10" s="12"/>
      <c r="F10" s="8"/>
    </row>
    <row r="11" spans="2:6" ht="15.75" x14ac:dyDescent="0.3">
      <c r="B11" s="42" t="s">
        <v>7</v>
      </c>
      <c r="C11" s="43"/>
      <c r="D11" s="4"/>
      <c r="E11" s="12"/>
      <c r="F11" s="8"/>
    </row>
    <row r="12" spans="2:6" ht="16.5" thickBot="1" x14ac:dyDescent="0.35">
      <c r="B12" s="42" t="s">
        <v>8</v>
      </c>
      <c r="C12" s="43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3"/>
      <c r="C14" s="24" t="s">
        <v>20</v>
      </c>
      <c r="D14" s="25"/>
      <c r="E14" s="26"/>
      <c r="F14" s="27"/>
    </row>
    <row r="15" spans="2:6" ht="15.75" x14ac:dyDescent="0.3">
      <c r="B15" s="48"/>
      <c r="C15" s="49" t="s">
        <v>35</v>
      </c>
      <c r="D15" s="50"/>
      <c r="E15" s="51"/>
      <c r="F15" s="52"/>
    </row>
    <row r="16" spans="2:6" ht="16.5" customHeight="1" x14ac:dyDescent="0.3">
      <c r="B16" s="48">
        <v>3200000000</v>
      </c>
      <c r="C16" s="49" t="s">
        <v>21</v>
      </c>
      <c r="D16" s="50">
        <v>1</v>
      </c>
      <c r="E16" s="51">
        <v>339940</v>
      </c>
      <c r="F16" s="52">
        <f>E16</f>
        <v>339940</v>
      </c>
    </row>
    <row r="17" spans="2:6" ht="14.25" customHeight="1" thickBot="1" x14ac:dyDescent="0.35">
      <c r="B17" s="33"/>
      <c r="C17" s="32"/>
      <c r="D17" s="29"/>
      <c r="E17" s="30" t="s">
        <v>14</v>
      </c>
      <c r="F17" s="34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5"/>
      <c r="C20" s="36" t="s">
        <v>26</v>
      </c>
      <c r="D20" s="1"/>
      <c r="E20" s="2"/>
      <c r="F20" s="3"/>
    </row>
    <row r="21" spans="2:6" ht="15.75" x14ac:dyDescent="0.3">
      <c r="B21" s="37" t="s">
        <v>0</v>
      </c>
      <c r="C21" s="38" t="s">
        <v>17</v>
      </c>
      <c r="D21" s="4"/>
      <c r="E21" s="46"/>
      <c r="F21" s="6"/>
    </row>
    <row r="22" spans="2:6" ht="15.75" x14ac:dyDescent="0.3">
      <c r="B22" s="39" t="s">
        <v>1</v>
      </c>
      <c r="C22" s="40" t="s">
        <v>29</v>
      </c>
      <c r="D22" s="7"/>
      <c r="E22" s="53" t="s">
        <v>23</v>
      </c>
      <c r="F22" s="8"/>
    </row>
    <row r="23" spans="2:6" ht="15.75" x14ac:dyDescent="0.3">
      <c r="B23" s="39" t="s">
        <v>2</v>
      </c>
      <c r="C23" s="41" t="s">
        <v>30</v>
      </c>
      <c r="D23" s="9"/>
      <c r="E23" s="58" t="s">
        <v>39</v>
      </c>
      <c r="F23" s="8"/>
    </row>
    <row r="24" spans="2:6" ht="15.75" x14ac:dyDescent="0.3">
      <c r="B24" s="39" t="s">
        <v>3</v>
      </c>
      <c r="C24" s="41"/>
      <c r="D24" s="4"/>
      <c r="E24" s="11"/>
      <c r="F24" s="8"/>
    </row>
    <row r="25" spans="2:6" ht="15.75" x14ac:dyDescent="0.3">
      <c r="B25" s="39" t="s">
        <v>4</v>
      </c>
      <c r="C25" s="41">
        <v>110918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2" t="s">
        <v>6</v>
      </c>
      <c r="C27" s="43"/>
      <c r="D27" s="4"/>
      <c r="E27" s="12"/>
      <c r="F27" s="8"/>
    </row>
    <row r="28" spans="2:6" ht="15.75" x14ac:dyDescent="0.3">
      <c r="B28" s="42" t="s">
        <v>7</v>
      </c>
      <c r="C28" s="43"/>
      <c r="D28" s="4"/>
      <c r="E28" s="12"/>
      <c r="F28" s="8"/>
    </row>
    <row r="29" spans="2:6" ht="16.5" thickBot="1" x14ac:dyDescent="0.35">
      <c r="B29" s="42" t="s">
        <v>8</v>
      </c>
      <c r="C29" s="43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3"/>
      <c r="C31" s="24"/>
      <c r="D31" s="25"/>
      <c r="E31" s="26"/>
      <c r="F31" s="27"/>
    </row>
    <row r="32" spans="2:6" ht="15.75" x14ac:dyDescent="0.3">
      <c r="B32" s="48">
        <v>3200000000</v>
      </c>
      <c r="C32" s="20" t="s">
        <v>28</v>
      </c>
      <c r="D32" s="44">
        <v>1</v>
      </c>
      <c r="E32" s="45">
        <v>156470</v>
      </c>
      <c r="F32" s="28">
        <f>+D32*E32</f>
        <v>156470</v>
      </c>
    </row>
    <row r="33" spans="2:6" ht="16.5" thickBot="1" x14ac:dyDescent="0.35">
      <c r="B33" s="48"/>
      <c r="C33" s="32"/>
      <c r="D33" s="29"/>
      <c r="E33" s="30" t="s">
        <v>14</v>
      </c>
      <c r="F33" s="34">
        <f>SUM(F31:F32)</f>
        <v>156470</v>
      </c>
    </row>
    <row r="35" spans="2:6" ht="15.75" thickBot="1" x14ac:dyDescent="0.3"/>
    <row r="36" spans="2:6" ht="15.75" thickBot="1" x14ac:dyDescent="0.3">
      <c r="B36" s="35"/>
      <c r="C36" s="36" t="s">
        <v>31</v>
      </c>
      <c r="D36" s="1"/>
      <c r="E36" s="2"/>
      <c r="F36" s="3"/>
    </row>
    <row r="37" spans="2:6" ht="15.75" x14ac:dyDescent="0.3">
      <c r="B37" s="37" t="s">
        <v>0</v>
      </c>
      <c r="C37" s="38" t="s">
        <v>32</v>
      </c>
      <c r="D37" s="4"/>
      <c r="E37" s="46"/>
      <c r="F37" s="6"/>
    </row>
    <row r="38" spans="2:6" ht="15.75" x14ac:dyDescent="0.3">
      <c r="B38" s="39" t="s">
        <v>1</v>
      </c>
      <c r="C38" s="40" t="s">
        <v>33</v>
      </c>
      <c r="D38" s="7"/>
      <c r="E38" s="53" t="s">
        <v>23</v>
      </c>
      <c r="F38" s="8"/>
    </row>
    <row r="39" spans="2:6" ht="15.75" x14ac:dyDescent="0.3">
      <c r="B39" s="39" t="s">
        <v>2</v>
      </c>
      <c r="C39" s="41" t="s">
        <v>30</v>
      </c>
      <c r="D39" s="9"/>
      <c r="E39" s="58" t="s">
        <v>41</v>
      </c>
      <c r="F39" s="8"/>
    </row>
    <row r="40" spans="2:6" ht="15.75" x14ac:dyDescent="0.3">
      <c r="B40" s="39" t="s">
        <v>3</v>
      </c>
      <c r="C40" s="41"/>
      <c r="D40" s="4"/>
      <c r="E40" s="11"/>
      <c r="F40" s="8"/>
    </row>
    <row r="41" spans="2:6" ht="15.75" x14ac:dyDescent="0.3">
      <c r="B41" s="39" t="s">
        <v>4</v>
      </c>
      <c r="C41" s="41">
        <v>973</v>
      </c>
      <c r="D41" s="4"/>
      <c r="E41" s="8"/>
      <c r="F41" s="8"/>
    </row>
    <row r="42" spans="2:6" ht="15.75" x14ac:dyDescent="0.3">
      <c r="B42" s="16" t="s">
        <v>5</v>
      </c>
      <c r="C42" s="17">
        <v>1</v>
      </c>
      <c r="D42" s="4"/>
      <c r="E42" s="8"/>
      <c r="F42" s="8"/>
    </row>
    <row r="43" spans="2:6" ht="15.75" x14ac:dyDescent="0.3">
      <c r="B43" s="42" t="s">
        <v>6</v>
      </c>
      <c r="C43" s="43"/>
      <c r="D43" s="4"/>
      <c r="E43" s="12"/>
      <c r="F43" s="8"/>
    </row>
    <row r="44" spans="2:6" ht="15.75" x14ac:dyDescent="0.3">
      <c r="B44" s="42" t="s">
        <v>7</v>
      </c>
      <c r="C44" s="43"/>
      <c r="D44" s="4"/>
      <c r="E44" s="12"/>
      <c r="F44" s="8"/>
    </row>
    <row r="45" spans="2:6" ht="16.5" thickBot="1" x14ac:dyDescent="0.35">
      <c r="B45" s="42" t="s">
        <v>8</v>
      </c>
      <c r="C45" s="43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3"/>
      <c r="C47" s="24"/>
      <c r="D47" s="25"/>
      <c r="E47" s="26"/>
      <c r="F47" s="27"/>
    </row>
    <row r="48" spans="2:6" ht="15.75" x14ac:dyDescent="0.3">
      <c r="B48" s="48">
        <v>111</v>
      </c>
      <c r="C48" s="20" t="s">
        <v>34</v>
      </c>
      <c r="D48" s="44">
        <v>1</v>
      </c>
      <c r="E48" s="45">
        <v>250000</v>
      </c>
      <c r="F48" s="28">
        <f>+D48*E48</f>
        <v>250000</v>
      </c>
    </row>
    <row r="49" spans="2:6" ht="16.5" thickBot="1" x14ac:dyDescent="0.35">
      <c r="B49" s="48"/>
      <c r="C49" s="32"/>
      <c r="D49" s="29"/>
      <c r="E49" s="30" t="s">
        <v>14</v>
      </c>
      <c r="F49" s="34">
        <f>SUM(F47:F48)</f>
        <v>250000</v>
      </c>
    </row>
    <row r="53" spans="2:6" ht="15.75" x14ac:dyDescent="0.25">
      <c r="E53" s="15" t="s">
        <v>16</v>
      </c>
      <c r="F53" s="14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5"/>
      <c r="C3" s="36" t="s">
        <v>38</v>
      </c>
      <c r="D3" s="1"/>
      <c r="E3" s="2"/>
      <c r="F3" s="3"/>
    </row>
    <row r="4" spans="2:6" ht="15.75" x14ac:dyDescent="0.3">
      <c r="B4" s="37" t="s">
        <v>0</v>
      </c>
      <c r="C4" s="38" t="s">
        <v>17</v>
      </c>
      <c r="D4" s="4"/>
      <c r="E4" s="46"/>
      <c r="F4" s="6"/>
    </row>
    <row r="5" spans="2:6" ht="15.75" x14ac:dyDescent="0.3">
      <c r="B5" s="39" t="s">
        <v>1</v>
      </c>
      <c r="C5" s="40" t="s">
        <v>18</v>
      </c>
      <c r="D5" s="7"/>
      <c r="E5" s="53" t="s">
        <v>23</v>
      </c>
      <c r="F5" s="8"/>
    </row>
    <row r="6" spans="2:6" ht="15.75" x14ac:dyDescent="0.3">
      <c r="B6" s="39" t="s">
        <v>2</v>
      </c>
      <c r="C6" s="41"/>
      <c r="D6" s="9"/>
      <c r="E6" s="62" t="s">
        <v>55</v>
      </c>
      <c r="F6" s="8"/>
    </row>
    <row r="7" spans="2:6" ht="15.75" x14ac:dyDescent="0.3">
      <c r="B7" s="39" t="s">
        <v>3</v>
      </c>
      <c r="C7" s="41">
        <v>126929</v>
      </c>
      <c r="D7" s="4"/>
      <c r="E7" s="11"/>
      <c r="F7" s="8"/>
    </row>
    <row r="8" spans="2:6" ht="15.75" x14ac:dyDescent="0.3">
      <c r="B8" s="39" t="s">
        <v>4</v>
      </c>
      <c r="C8" s="41">
        <v>111425</v>
      </c>
      <c r="D8" s="4"/>
      <c r="E8" s="8"/>
      <c r="F8" s="8"/>
    </row>
    <row r="9" spans="2:6" ht="15.75" x14ac:dyDescent="0.3">
      <c r="B9" s="16" t="s">
        <v>5</v>
      </c>
      <c r="C9" s="17">
        <v>1</v>
      </c>
      <c r="D9" s="4"/>
      <c r="E9" s="8"/>
      <c r="F9" s="8"/>
    </row>
    <row r="10" spans="2:6" ht="15.75" x14ac:dyDescent="0.3">
      <c r="B10" s="42" t="s">
        <v>6</v>
      </c>
      <c r="C10" s="43"/>
      <c r="D10" s="4"/>
      <c r="E10" s="12"/>
      <c r="F10" s="8"/>
    </row>
    <row r="11" spans="2:6" ht="15.75" x14ac:dyDescent="0.3">
      <c r="B11" s="42" t="s">
        <v>7</v>
      </c>
      <c r="C11" s="43"/>
      <c r="D11" s="4"/>
      <c r="E11" s="12"/>
      <c r="F11" s="8"/>
    </row>
    <row r="12" spans="2:6" ht="16.5" thickBot="1" x14ac:dyDescent="0.35">
      <c r="B12" s="42" t="s">
        <v>8</v>
      </c>
      <c r="C12" s="43"/>
      <c r="D12" s="4"/>
      <c r="E12" s="12"/>
      <c r="F12" s="13"/>
    </row>
    <row r="13" spans="2:6" ht="15.75" thickBot="1" x14ac:dyDescent="0.3">
      <c r="B13" s="18" t="s">
        <v>9</v>
      </c>
      <c r="C13" s="18" t="s">
        <v>10</v>
      </c>
      <c r="D13" s="18" t="s">
        <v>11</v>
      </c>
      <c r="E13" s="19" t="s">
        <v>12</v>
      </c>
      <c r="F13" s="18" t="s">
        <v>13</v>
      </c>
    </row>
    <row r="14" spans="2:6" ht="15.75" x14ac:dyDescent="0.3">
      <c r="B14" s="23"/>
      <c r="C14" s="24"/>
      <c r="D14" s="25"/>
      <c r="E14" s="26"/>
      <c r="F14" s="27"/>
    </row>
    <row r="15" spans="2:6" ht="16.5" customHeight="1" x14ac:dyDescent="0.3">
      <c r="B15" s="48">
        <v>554012</v>
      </c>
      <c r="C15" s="20" t="s">
        <v>36</v>
      </c>
      <c r="D15" s="44">
        <v>1</v>
      </c>
      <c r="E15" s="45">
        <v>504700</v>
      </c>
      <c r="F15" s="28">
        <f>+D15*E15</f>
        <v>504700</v>
      </c>
    </row>
    <row r="16" spans="2:6" ht="16.5" customHeight="1" x14ac:dyDescent="0.3">
      <c r="B16" s="48">
        <v>3200000000</v>
      </c>
      <c r="C16" s="54" t="s">
        <v>37</v>
      </c>
      <c r="D16" s="55">
        <v>1</v>
      </c>
      <c r="E16" s="56">
        <v>168000</v>
      </c>
      <c r="F16" s="57">
        <f>E16</f>
        <v>168000</v>
      </c>
    </row>
    <row r="17" spans="2:6" ht="16.5" thickBot="1" x14ac:dyDescent="0.35">
      <c r="B17" s="48"/>
      <c r="C17" s="32"/>
      <c r="D17" s="29"/>
      <c r="E17" s="30" t="s">
        <v>14</v>
      </c>
      <c r="F17" s="34">
        <f>F16+F15</f>
        <v>672700</v>
      </c>
    </row>
    <row r="19" spans="2:6" ht="15.75" thickBot="1" x14ac:dyDescent="0.3"/>
    <row r="20" spans="2:6" ht="15.75" thickBot="1" x14ac:dyDescent="0.3">
      <c r="B20" s="35"/>
      <c r="C20" s="36" t="s">
        <v>42</v>
      </c>
      <c r="D20" s="1"/>
      <c r="E20" s="2"/>
      <c r="F20" s="3"/>
    </row>
    <row r="21" spans="2:6" ht="16.5" x14ac:dyDescent="0.3">
      <c r="B21" s="37" t="s">
        <v>0</v>
      </c>
      <c r="C21" s="38" t="s">
        <v>46</v>
      </c>
      <c r="D21" s="4"/>
      <c r="E21" s="61"/>
      <c r="F21" s="6"/>
    </row>
    <row r="22" spans="2:6" ht="15.75" x14ac:dyDescent="0.3">
      <c r="B22" s="39" t="s">
        <v>1</v>
      </c>
      <c r="C22" s="40" t="s">
        <v>43</v>
      </c>
      <c r="D22" s="7"/>
      <c r="E22" s="63" t="s">
        <v>56</v>
      </c>
      <c r="F22" s="8"/>
    </row>
    <row r="23" spans="2:6" ht="15.75" x14ac:dyDescent="0.3">
      <c r="B23" s="39" t="s">
        <v>2</v>
      </c>
      <c r="C23" s="41"/>
      <c r="D23" s="9"/>
      <c r="E23" s="64" t="s">
        <v>72</v>
      </c>
      <c r="F23" s="8"/>
    </row>
    <row r="24" spans="2:6" ht="15.75" x14ac:dyDescent="0.3">
      <c r="B24" s="39" t="s">
        <v>3</v>
      </c>
      <c r="C24" s="41"/>
      <c r="D24" s="4"/>
      <c r="E24" s="11"/>
      <c r="F24" s="8"/>
    </row>
    <row r="25" spans="2:6" ht="15.75" x14ac:dyDescent="0.3">
      <c r="B25" s="39" t="s">
        <v>4</v>
      </c>
      <c r="C25" s="41">
        <v>82208</v>
      </c>
      <c r="D25" s="4"/>
      <c r="E25" s="8"/>
      <c r="F25" s="8"/>
    </row>
    <row r="26" spans="2:6" ht="15.75" x14ac:dyDescent="0.3">
      <c r="B26" s="16" t="s">
        <v>5</v>
      </c>
      <c r="C26" s="17">
        <v>1</v>
      </c>
      <c r="D26" s="4"/>
      <c r="E26" s="8"/>
      <c r="F26" s="8"/>
    </row>
    <row r="27" spans="2:6" ht="15.75" x14ac:dyDescent="0.3">
      <c r="B27" s="42" t="s">
        <v>6</v>
      </c>
      <c r="C27" s="43"/>
      <c r="D27" s="4"/>
      <c r="E27" s="12"/>
      <c r="F27" s="8"/>
    </row>
    <row r="28" spans="2:6" ht="15.75" x14ac:dyDescent="0.3">
      <c r="B28" s="42" t="s">
        <v>7</v>
      </c>
      <c r="C28" s="43"/>
      <c r="D28" s="4"/>
      <c r="E28" s="12"/>
      <c r="F28" s="8"/>
    </row>
    <row r="29" spans="2:6" ht="16.5" thickBot="1" x14ac:dyDescent="0.35">
      <c r="B29" s="42" t="s">
        <v>8</v>
      </c>
      <c r="C29" s="43"/>
      <c r="D29" s="4"/>
      <c r="E29" s="12"/>
      <c r="F29" s="13"/>
    </row>
    <row r="30" spans="2:6" ht="15.75" thickBot="1" x14ac:dyDescent="0.3">
      <c r="B30" s="18" t="s">
        <v>9</v>
      </c>
      <c r="C30" s="18" t="s">
        <v>10</v>
      </c>
      <c r="D30" s="18" t="s">
        <v>11</v>
      </c>
      <c r="E30" s="19" t="s">
        <v>12</v>
      </c>
      <c r="F30" s="18" t="s">
        <v>13</v>
      </c>
    </row>
    <row r="31" spans="2:6" ht="15.75" x14ac:dyDescent="0.3">
      <c r="B31" s="23"/>
      <c r="C31" s="24"/>
      <c r="D31" s="25"/>
      <c r="E31" s="26"/>
      <c r="F31" s="27"/>
    </row>
    <row r="32" spans="2:6" ht="15.75" x14ac:dyDescent="0.3">
      <c r="B32" s="48">
        <v>100000014</v>
      </c>
      <c r="C32" s="20" t="s">
        <v>44</v>
      </c>
      <c r="D32" s="44">
        <v>1</v>
      </c>
      <c r="E32" s="45">
        <v>1500000</v>
      </c>
      <c r="F32" s="28">
        <v>1500000</v>
      </c>
    </row>
    <row r="33" spans="2:6" ht="16.5" thickBot="1" x14ac:dyDescent="0.35">
      <c r="B33" s="48"/>
      <c r="C33" s="32"/>
      <c r="D33" s="29"/>
      <c r="E33" s="30" t="s">
        <v>14</v>
      </c>
      <c r="F33" s="34">
        <f>F32</f>
        <v>1500000</v>
      </c>
    </row>
    <row r="35" spans="2:6" ht="15.75" thickBot="1" x14ac:dyDescent="0.3"/>
    <row r="36" spans="2:6" ht="15.75" thickBot="1" x14ac:dyDescent="0.3">
      <c r="B36" s="35"/>
      <c r="C36" s="36" t="s">
        <v>45</v>
      </c>
      <c r="D36" s="1"/>
      <c r="E36" s="2"/>
      <c r="F36" s="3"/>
    </row>
    <row r="37" spans="2:6" ht="15.75" x14ac:dyDescent="0.3">
      <c r="B37" s="37" t="s">
        <v>0</v>
      </c>
      <c r="C37" s="38" t="s">
        <v>47</v>
      </c>
      <c r="D37" s="4"/>
      <c r="E37" s="46"/>
      <c r="F37" s="6"/>
    </row>
    <row r="38" spans="2:6" ht="15.75" x14ac:dyDescent="0.3">
      <c r="B38" s="39" t="s">
        <v>1</v>
      </c>
      <c r="C38" s="40" t="s">
        <v>48</v>
      </c>
      <c r="D38" s="7"/>
      <c r="E38" s="53" t="s">
        <v>57</v>
      </c>
      <c r="F38" s="8"/>
    </row>
    <row r="39" spans="2:6" ht="15.75" x14ac:dyDescent="0.3">
      <c r="B39" s="39" t="s">
        <v>2</v>
      </c>
      <c r="C39" s="41"/>
      <c r="D39" s="9"/>
      <c r="E39" s="10"/>
      <c r="F39" s="8"/>
    </row>
    <row r="40" spans="2:6" ht="15.75" x14ac:dyDescent="0.3">
      <c r="B40" s="39" t="s">
        <v>3</v>
      </c>
      <c r="C40" s="41"/>
      <c r="D40" s="4"/>
      <c r="E40" s="11"/>
      <c r="F40" s="8"/>
    </row>
    <row r="41" spans="2:6" ht="15.75" x14ac:dyDescent="0.3">
      <c r="B41" s="39" t="s">
        <v>4</v>
      </c>
      <c r="C41" s="41" t="s">
        <v>49</v>
      </c>
      <c r="D41" s="4"/>
      <c r="E41" s="8"/>
      <c r="F41" s="8"/>
    </row>
    <row r="42" spans="2:6" ht="15.75" x14ac:dyDescent="0.3">
      <c r="B42" s="16" t="s">
        <v>5</v>
      </c>
      <c r="C42" s="17"/>
      <c r="D42" s="4"/>
      <c r="E42" s="8"/>
      <c r="F42" s="8"/>
    </row>
    <row r="43" spans="2:6" ht="15.75" x14ac:dyDescent="0.3">
      <c r="B43" s="42" t="s">
        <v>6</v>
      </c>
      <c r="C43" s="43"/>
      <c r="D43" s="4"/>
      <c r="E43" s="12"/>
      <c r="F43" s="8"/>
    </row>
    <row r="44" spans="2:6" ht="15.75" x14ac:dyDescent="0.3">
      <c r="B44" s="42" t="s">
        <v>7</v>
      </c>
      <c r="C44" s="43"/>
      <c r="D44" s="4"/>
      <c r="E44" s="12"/>
      <c r="F44" s="8"/>
    </row>
    <row r="45" spans="2:6" ht="16.5" thickBot="1" x14ac:dyDescent="0.35">
      <c r="B45" s="42" t="s">
        <v>8</v>
      </c>
      <c r="C45" s="43"/>
      <c r="D45" s="4"/>
      <c r="E45" s="12"/>
      <c r="F45" s="13"/>
    </row>
    <row r="46" spans="2:6" ht="15.75" thickBot="1" x14ac:dyDescent="0.3">
      <c r="B46" s="18" t="s">
        <v>9</v>
      </c>
      <c r="C46" s="18" t="s">
        <v>10</v>
      </c>
      <c r="D46" s="18" t="s">
        <v>11</v>
      </c>
      <c r="E46" s="19" t="s">
        <v>12</v>
      </c>
      <c r="F46" s="18" t="s">
        <v>13</v>
      </c>
    </row>
    <row r="47" spans="2:6" ht="15.75" x14ac:dyDescent="0.3">
      <c r="B47" s="23"/>
      <c r="C47" s="24"/>
      <c r="D47" s="25"/>
      <c r="E47" s="26"/>
      <c r="F47" s="27"/>
    </row>
    <row r="48" spans="2:6" ht="15.75" x14ac:dyDescent="0.3">
      <c r="B48" s="48">
        <v>553600</v>
      </c>
      <c r="C48" s="49" t="s">
        <v>50</v>
      </c>
      <c r="D48" s="50">
        <v>1</v>
      </c>
      <c r="E48" s="51">
        <v>1700000</v>
      </c>
      <c r="F48" s="52">
        <f>E48*D48</f>
        <v>1700000</v>
      </c>
    </row>
    <row r="49" spans="2:6" ht="15.75" x14ac:dyDescent="0.3">
      <c r="B49" s="48">
        <v>272051</v>
      </c>
      <c r="C49" s="49" t="s">
        <v>51</v>
      </c>
      <c r="D49" s="50">
        <v>1</v>
      </c>
      <c r="E49" s="51">
        <v>200000</v>
      </c>
      <c r="F49" s="52">
        <f>E49*D49</f>
        <v>200000</v>
      </c>
    </row>
    <row r="50" spans="2:6" ht="15.75" x14ac:dyDescent="0.3">
      <c r="B50" s="48">
        <v>283661</v>
      </c>
      <c r="C50" s="20" t="s">
        <v>52</v>
      </c>
      <c r="D50" s="44">
        <v>1</v>
      </c>
      <c r="E50" s="45">
        <v>240000</v>
      </c>
      <c r="F50" s="28">
        <f>E50*D50</f>
        <v>240000</v>
      </c>
    </row>
    <row r="51" spans="2:6" ht="15.75" x14ac:dyDescent="0.3">
      <c r="B51" s="48">
        <v>550316</v>
      </c>
      <c r="C51" s="54" t="s">
        <v>53</v>
      </c>
      <c r="D51" s="55">
        <v>1</v>
      </c>
      <c r="E51" s="56">
        <v>150000</v>
      </c>
      <c r="F51" s="57">
        <f>E51*D51</f>
        <v>150000</v>
      </c>
    </row>
    <row r="52" spans="2:6" ht="15.75" x14ac:dyDescent="0.3">
      <c r="B52" s="48">
        <v>28325</v>
      </c>
      <c r="C52" s="54" t="s">
        <v>54</v>
      </c>
      <c r="D52" s="55">
        <v>1</v>
      </c>
      <c r="E52" s="56">
        <v>100000</v>
      </c>
      <c r="F52" s="57">
        <f>E52*D52</f>
        <v>100000</v>
      </c>
    </row>
    <row r="53" spans="2:6" ht="15.75" x14ac:dyDescent="0.3">
      <c r="B53" s="48"/>
      <c r="C53" s="54"/>
      <c r="D53" s="55"/>
      <c r="E53" s="56"/>
      <c r="F53" s="57"/>
    </row>
    <row r="54" spans="2:6" ht="16.5" thickBot="1" x14ac:dyDescent="0.35">
      <c r="B54" s="48"/>
      <c r="C54" s="32"/>
      <c r="D54" s="29"/>
      <c r="E54" s="30" t="s">
        <v>14</v>
      </c>
      <c r="F54" s="34">
        <f>SUM(F48:F53)</f>
        <v>2390000</v>
      </c>
    </row>
    <row r="56" spans="2:6" ht="15.75" thickBot="1" x14ac:dyDescent="0.3"/>
    <row r="57" spans="2:6" ht="15.75" thickBot="1" x14ac:dyDescent="0.3">
      <c r="B57" s="35"/>
      <c r="C57" s="36" t="s">
        <v>71</v>
      </c>
      <c r="D57" s="1"/>
      <c r="E57" s="2"/>
      <c r="F57" s="3"/>
    </row>
    <row r="58" spans="2:6" ht="16.5" thickBot="1" x14ac:dyDescent="0.35">
      <c r="B58" s="37" t="s">
        <v>0</v>
      </c>
      <c r="C58" s="41" t="s">
        <v>59</v>
      </c>
      <c r="D58" s="4"/>
      <c r="E58" s="46"/>
      <c r="F58" s="6"/>
    </row>
    <row r="59" spans="2:6" ht="15.75" x14ac:dyDescent="0.3">
      <c r="B59" s="39" t="s">
        <v>1</v>
      </c>
      <c r="C59" s="38" t="s">
        <v>58</v>
      </c>
      <c r="D59" s="7"/>
      <c r="E59" s="53" t="s">
        <v>57</v>
      </c>
      <c r="F59" s="8"/>
    </row>
    <row r="60" spans="2:6" ht="15.75" x14ac:dyDescent="0.3">
      <c r="B60" s="39" t="s">
        <v>2</v>
      </c>
      <c r="C60" s="41"/>
      <c r="D60" s="9"/>
      <c r="E60" s="10"/>
      <c r="F60" s="8"/>
    </row>
    <row r="61" spans="2:6" ht="15.75" x14ac:dyDescent="0.3">
      <c r="B61" s="39" t="s">
        <v>3</v>
      </c>
      <c r="C61" s="41"/>
      <c r="D61" s="4"/>
      <c r="E61" s="11"/>
      <c r="F61" s="8"/>
    </row>
    <row r="62" spans="2:6" ht="15.75" x14ac:dyDescent="0.3">
      <c r="B62" s="39" t="s">
        <v>4</v>
      </c>
      <c r="C62" s="41" t="s">
        <v>60</v>
      </c>
      <c r="D62" s="4"/>
      <c r="E62" s="8"/>
      <c r="F62" s="8"/>
    </row>
    <row r="63" spans="2:6" ht="15.75" x14ac:dyDescent="0.3">
      <c r="B63" s="16" t="s">
        <v>5</v>
      </c>
      <c r="C63" s="17"/>
      <c r="D63" s="4"/>
      <c r="E63" s="8"/>
      <c r="F63" s="8"/>
    </row>
    <row r="64" spans="2:6" ht="15.75" x14ac:dyDescent="0.3">
      <c r="B64" s="42" t="s">
        <v>6</v>
      </c>
      <c r="C64" s="43"/>
      <c r="D64" s="4"/>
      <c r="E64" s="12"/>
      <c r="F64" s="8"/>
    </row>
    <row r="65" spans="2:6" ht="15.75" x14ac:dyDescent="0.3">
      <c r="B65" s="42" t="s">
        <v>7</v>
      </c>
      <c r="C65" s="43"/>
      <c r="D65" s="4"/>
      <c r="E65" s="12"/>
      <c r="F65" s="8"/>
    </row>
    <row r="66" spans="2:6" ht="16.5" thickBot="1" x14ac:dyDescent="0.35">
      <c r="B66" s="42" t="s">
        <v>8</v>
      </c>
      <c r="C66" s="43"/>
      <c r="D66" s="4"/>
      <c r="E66" s="12"/>
      <c r="F66" s="13"/>
    </row>
    <row r="67" spans="2:6" ht="15.75" thickBot="1" x14ac:dyDescent="0.3">
      <c r="B67" s="18" t="s">
        <v>9</v>
      </c>
      <c r="C67" s="18" t="s">
        <v>10</v>
      </c>
      <c r="D67" s="18" t="s">
        <v>11</v>
      </c>
      <c r="E67" s="19" t="s">
        <v>12</v>
      </c>
      <c r="F67" s="18" t="s">
        <v>13</v>
      </c>
    </row>
    <row r="68" spans="2:6" ht="15.75" x14ac:dyDescent="0.3">
      <c r="B68" s="23"/>
      <c r="C68" s="24"/>
      <c r="D68" s="25"/>
      <c r="E68" s="26"/>
      <c r="F68" s="27"/>
    </row>
    <row r="69" spans="2:6" ht="15.75" x14ac:dyDescent="0.3">
      <c r="B69" s="48">
        <v>553600</v>
      </c>
      <c r="C69" s="49" t="s">
        <v>50</v>
      </c>
      <c r="D69" s="50">
        <v>1</v>
      </c>
      <c r="E69" s="51">
        <v>1600000</v>
      </c>
      <c r="F69" s="52">
        <f t="shared" ref="F69:F85" si="0">E69*D69</f>
        <v>1600000</v>
      </c>
    </row>
    <row r="70" spans="2:6" ht="15.75" x14ac:dyDescent="0.3">
      <c r="B70" s="48">
        <v>28466</v>
      </c>
      <c r="C70" s="49" t="s">
        <v>61</v>
      </c>
      <c r="D70" s="50">
        <v>1</v>
      </c>
      <c r="E70" s="51">
        <v>590000</v>
      </c>
      <c r="F70" s="52">
        <f t="shared" si="0"/>
        <v>590000</v>
      </c>
    </row>
    <row r="71" spans="2:6" ht="15.75" x14ac:dyDescent="0.3">
      <c r="B71" s="48">
        <v>284631</v>
      </c>
      <c r="C71" s="20" t="s">
        <v>52</v>
      </c>
      <c r="D71" s="44">
        <v>1</v>
      </c>
      <c r="E71" s="45">
        <v>240000</v>
      </c>
      <c r="F71" s="28">
        <f t="shared" si="0"/>
        <v>240000</v>
      </c>
    </row>
    <row r="72" spans="2:6" ht="15.75" x14ac:dyDescent="0.3">
      <c r="B72" s="48">
        <v>550316</v>
      </c>
      <c r="C72" s="54" t="s">
        <v>53</v>
      </c>
      <c r="D72" s="55">
        <v>1</v>
      </c>
      <c r="E72" s="56">
        <v>150000</v>
      </c>
      <c r="F72" s="57">
        <f t="shared" si="0"/>
        <v>150000</v>
      </c>
    </row>
    <row r="73" spans="2:6" ht="15.75" x14ac:dyDescent="0.3">
      <c r="B73" s="48">
        <v>272152</v>
      </c>
      <c r="C73" s="54" t="s">
        <v>61</v>
      </c>
      <c r="D73" s="55">
        <v>2</v>
      </c>
      <c r="E73" s="56">
        <v>190000</v>
      </c>
      <c r="F73" s="57">
        <f t="shared" si="0"/>
        <v>380000</v>
      </c>
    </row>
    <row r="74" spans="2:6" ht="15.75" x14ac:dyDescent="0.3">
      <c r="B74" s="48">
        <v>11340</v>
      </c>
      <c r="C74" s="54" t="s">
        <v>62</v>
      </c>
      <c r="D74" s="55">
        <v>1</v>
      </c>
      <c r="E74" s="56">
        <v>370000</v>
      </c>
      <c r="F74" s="57">
        <f t="shared" si="0"/>
        <v>370000</v>
      </c>
    </row>
    <row r="75" spans="2:6" ht="15.75" x14ac:dyDescent="0.3">
      <c r="B75" s="48">
        <v>28325</v>
      </c>
      <c r="C75" s="54" t="s">
        <v>63</v>
      </c>
      <c r="D75" s="55">
        <v>1</v>
      </c>
      <c r="E75" s="56">
        <v>100000</v>
      </c>
      <c r="F75" s="57">
        <f t="shared" si="0"/>
        <v>100000</v>
      </c>
    </row>
    <row r="76" spans="2:6" ht="15.75" x14ac:dyDescent="0.3">
      <c r="B76" s="48">
        <v>552531</v>
      </c>
      <c r="C76" s="54" t="s">
        <v>64</v>
      </c>
      <c r="D76" s="55">
        <v>1</v>
      </c>
      <c r="E76" s="56">
        <v>20000</v>
      </c>
      <c r="F76" s="57">
        <f t="shared" si="0"/>
        <v>20000</v>
      </c>
    </row>
    <row r="77" spans="2:6" ht="15.75" x14ac:dyDescent="0.3">
      <c r="B77" s="48">
        <v>552014</v>
      </c>
      <c r="C77" s="54" t="s">
        <v>65</v>
      </c>
      <c r="D77" s="55">
        <v>1</v>
      </c>
      <c r="E77" s="56">
        <v>8356000</v>
      </c>
      <c r="F77" s="57">
        <f t="shared" si="0"/>
        <v>8356000</v>
      </c>
    </row>
    <row r="78" spans="2:6" ht="15.75" x14ac:dyDescent="0.3">
      <c r="B78" s="48">
        <v>550316</v>
      </c>
      <c r="C78" s="54" t="s">
        <v>66</v>
      </c>
      <c r="D78" s="55">
        <v>1</v>
      </c>
      <c r="E78" s="56">
        <v>150000</v>
      </c>
      <c r="F78" s="57">
        <f t="shared" si="0"/>
        <v>150000</v>
      </c>
    </row>
    <row r="79" spans="2:6" ht="15.75" x14ac:dyDescent="0.3">
      <c r="B79" s="48">
        <v>550057</v>
      </c>
      <c r="C79" s="54" t="s">
        <v>67</v>
      </c>
      <c r="D79" s="55">
        <v>1</v>
      </c>
      <c r="E79" s="56">
        <v>250000</v>
      </c>
      <c r="F79" s="57">
        <f t="shared" si="0"/>
        <v>250000</v>
      </c>
    </row>
    <row r="80" spans="2:6" ht="15.75" x14ac:dyDescent="0.3">
      <c r="B80" s="48">
        <v>550448</v>
      </c>
      <c r="C80" s="54" t="s">
        <v>68</v>
      </c>
      <c r="D80" s="55">
        <v>4</v>
      </c>
      <c r="E80" s="56">
        <v>4000</v>
      </c>
      <c r="F80" s="57">
        <f t="shared" si="0"/>
        <v>16000</v>
      </c>
    </row>
    <row r="81" spans="2:6" ht="15.75" x14ac:dyDescent="0.3">
      <c r="B81" s="48">
        <v>554903</v>
      </c>
      <c r="C81" s="54" t="s">
        <v>69</v>
      </c>
      <c r="D81" s="55">
        <v>1</v>
      </c>
      <c r="E81" s="56">
        <v>80000</v>
      </c>
      <c r="F81" s="57">
        <f t="shared" si="0"/>
        <v>80000</v>
      </c>
    </row>
    <row r="82" spans="2:6" ht="15.75" x14ac:dyDescent="0.3">
      <c r="B82" s="48">
        <v>283121</v>
      </c>
      <c r="C82" s="54" t="s">
        <v>61</v>
      </c>
      <c r="D82" s="55">
        <v>1</v>
      </c>
      <c r="E82" s="56">
        <v>240000</v>
      </c>
      <c r="F82" s="57">
        <f t="shared" si="0"/>
        <v>240000</v>
      </c>
    </row>
    <row r="83" spans="2:6" ht="15.75" x14ac:dyDescent="0.3">
      <c r="B83" s="48">
        <v>28463</v>
      </c>
      <c r="C83" s="54" t="s">
        <v>70</v>
      </c>
      <c r="D83" s="55">
        <v>1</v>
      </c>
      <c r="E83" s="56">
        <v>290000</v>
      </c>
      <c r="F83" s="57">
        <f t="shared" si="0"/>
        <v>290000</v>
      </c>
    </row>
    <row r="84" spans="2:6" ht="15.75" x14ac:dyDescent="0.3">
      <c r="B84" s="48">
        <v>295051</v>
      </c>
      <c r="C84" s="54" t="s">
        <v>61</v>
      </c>
      <c r="D84" s="55">
        <v>1</v>
      </c>
      <c r="E84" s="56">
        <v>298000</v>
      </c>
      <c r="F84" s="57">
        <f t="shared" si="0"/>
        <v>298000</v>
      </c>
    </row>
    <row r="85" spans="2:6" ht="15.75" x14ac:dyDescent="0.3">
      <c r="B85" s="48">
        <v>272153</v>
      </c>
      <c r="C85" s="54" t="s">
        <v>61</v>
      </c>
      <c r="D85" s="55">
        <v>1</v>
      </c>
      <c r="E85" s="56">
        <v>270000</v>
      </c>
      <c r="F85" s="57">
        <f t="shared" si="0"/>
        <v>270000</v>
      </c>
    </row>
    <row r="86" spans="2:6" ht="15.75" x14ac:dyDescent="0.3">
      <c r="B86" s="48"/>
      <c r="C86" s="54"/>
      <c r="D86" s="55"/>
      <c r="E86" s="56"/>
      <c r="F86" s="57"/>
    </row>
    <row r="87" spans="2:6" ht="16.5" thickBot="1" x14ac:dyDescent="0.35">
      <c r="B87" s="48"/>
      <c r="C87" s="32"/>
      <c r="D87" s="29"/>
      <c r="E87" s="30" t="s">
        <v>14</v>
      </c>
      <c r="F87" s="34">
        <f>SUM(F69:F86)</f>
        <v>13400000</v>
      </c>
    </row>
    <row r="90" spans="2:6" x14ac:dyDescent="0.25">
      <c r="E90" s="59" t="s">
        <v>16</v>
      </c>
      <c r="F90" s="60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5"/>
  <sheetViews>
    <sheetView topLeftCell="A62" workbookViewId="0">
      <selection activeCell="B86" sqref="B86"/>
    </sheetView>
  </sheetViews>
  <sheetFormatPr baseColWidth="10" defaultRowHeight="15" x14ac:dyDescent="0.25"/>
  <cols>
    <col min="2" max="2" width="34" customWidth="1"/>
    <col min="3" max="3" width="38.28515625" customWidth="1"/>
    <col min="4" max="4" width="15.42578125" customWidth="1"/>
    <col min="5" max="5" width="14.85546875" customWidth="1"/>
    <col min="6" max="6" width="17.7109375" customWidth="1"/>
  </cols>
  <sheetData>
    <row r="3" spans="2:6" ht="15.75" thickBot="1" x14ac:dyDescent="0.3"/>
    <row r="4" spans="2:6" ht="15.75" thickBot="1" x14ac:dyDescent="0.3">
      <c r="B4" s="134"/>
      <c r="C4" s="135" t="s">
        <v>15</v>
      </c>
      <c r="D4" s="118"/>
      <c r="E4" s="119"/>
      <c r="F4" s="120"/>
    </row>
    <row r="5" spans="2:6" ht="15.75" x14ac:dyDescent="0.3">
      <c r="B5" s="136" t="s">
        <v>0</v>
      </c>
      <c r="C5" s="137" t="s">
        <v>94</v>
      </c>
      <c r="D5" s="121"/>
      <c r="E5" s="122" t="s">
        <v>22</v>
      </c>
      <c r="F5" s="123"/>
    </row>
    <row r="6" spans="2:6" ht="15.75" x14ac:dyDescent="0.3">
      <c r="B6" s="138" t="s">
        <v>1</v>
      </c>
      <c r="C6" s="139" t="s">
        <v>95</v>
      </c>
      <c r="D6" s="124"/>
      <c r="E6" s="144"/>
      <c r="F6" s="125"/>
    </row>
    <row r="7" spans="2:6" ht="16.5" x14ac:dyDescent="0.3">
      <c r="B7" s="138" t="s">
        <v>2</v>
      </c>
      <c r="C7" s="140"/>
      <c r="D7" s="126"/>
      <c r="E7" s="149">
        <v>41978</v>
      </c>
      <c r="F7" s="125"/>
    </row>
    <row r="8" spans="2:6" ht="15.75" x14ac:dyDescent="0.3">
      <c r="B8" s="138" t="s">
        <v>3</v>
      </c>
      <c r="C8" s="140"/>
      <c r="D8" s="121"/>
      <c r="E8" s="153" t="s">
        <v>137</v>
      </c>
      <c r="F8" s="125"/>
    </row>
    <row r="9" spans="2:6" ht="15.75" x14ac:dyDescent="0.3">
      <c r="B9" s="138" t="s">
        <v>4</v>
      </c>
      <c r="C9" s="140"/>
      <c r="D9" s="121"/>
      <c r="E9" s="125"/>
      <c r="F9" s="125"/>
    </row>
    <row r="10" spans="2:6" ht="15.75" x14ac:dyDescent="0.3">
      <c r="B10" s="128" t="s">
        <v>5</v>
      </c>
      <c r="C10" s="129">
        <v>2</v>
      </c>
      <c r="D10" s="121"/>
      <c r="E10" s="125"/>
      <c r="F10" s="125"/>
    </row>
    <row r="11" spans="2:6" ht="15.75" x14ac:dyDescent="0.3">
      <c r="B11" s="141" t="s">
        <v>6</v>
      </c>
      <c r="C11" s="142">
        <v>7143</v>
      </c>
      <c r="D11" s="121"/>
      <c r="E11" s="127"/>
      <c r="F11" s="125"/>
    </row>
    <row r="12" spans="2:6" ht="15.75" x14ac:dyDescent="0.3">
      <c r="B12" s="141" t="s">
        <v>7</v>
      </c>
      <c r="C12" s="142"/>
      <c r="D12" s="121"/>
      <c r="E12" s="127"/>
      <c r="F12" s="125"/>
    </row>
    <row r="13" spans="2:6" ht="16.5" thickBot="1" x14ac:dyDescent="0.35">
      <c r="B13" s="141" t="s">
        <v>8</v>
      </c>
      <c r="C13" s="142"/>
      <c r="D13" s="121"/>
      <c r="E13" s="127"/>
      <c r="F13" s="145"/>
    </row>
    <row r="14" spans="2:6" ht="16.5" thickBot="1" x14ac:dyDescent="0.35">
      <c r="B14" s="154" t="s">
        <v>9</v>
      </c>
      <c r="C14" s="155"/>
      <c r="D14" s="155" t="s">
        <v>11</v>
      </c>
      <c r="E14" s="155" t="s">
        <v>12</v>
      </c>
      <c r="F14" s="156" t="s">
        <v>13</v>
      </c>
    </row>
    <row r="15" spans="2:6" x14ac:dyDescent="0.25">
      <c r="B15" s="147"/>
      <c r="C15" s="146"/>
      <c r="D15" s="147"/>
      <c r="E15" s="148"/>
      <c r="F15" s="151"/>
    </row>
    <row r="16" spans="2:6" x14ac:dyDescent="0.25">
      <c r="B16" s="157" t="s">
        <v>122</v>
      </c>
      <c r="C16" s="143" t="s">
        <v>97</v>
      </c>
      <c r="D16" s="143">
        <v>3</v>
      </c>
      <c r="E16" s="150">
        <v>79000</v>
      </c>
      <c r="F16" s="117">
        <f>E16*D16</f>
        <v>237000</v>
      </c>
    </row>
    <row r="17" spans="2:6" ht="15.75" x14ac:dyDescent="0.3">
      <c r="B17" s="130"/>
      <c r="C17" s="131"/>
      <c r="D17" s="143"/>
      <c r="E17" s="132" t="s">
        <v>14</v>
      </c>
      <c r="F17" s="133">
        <f>SUM(F16)</f>
        <v>237000</v>
      </c>
    </row>
    <row r="19" spans="2:6" ht="15.75" thickBot="1" x14ac:dyDescent="0.3"/>
    <row r="20" spans="2:6" ht="15.75" thickBot="1" x14ac:dyDescent="0.3">
      <c r="B20" s="134"/>
      <c r="C20" s="135" t="s">
        <v>19</v>
      </c>
      <c r="D20" s="118"/>
      <c r="E20" s="119"/>
      <c r="F20" s="120"/>
    </row>
    <row r="21" spans="2:6" ht="15.75" x14ac:dyDescent="0.3">
      <c r="B21" s="136" t="s">
        <v>0</v>
      </c>
      <c r="C21" s="137" t="s">
        <v>17</v>
      </c>
      <c r="D21" s="121"/>
      <c r="E21" s="122" t="s">
        <v>22</v>
      </c>
      <c r="F21" s="123"/>
    </row>
    <row r="22" spans="2:6" ht="15.75" x14ac:dyDescent="0.3">
      <c r="B22" s="138" t="s">
        <v>1</v>
      </c>
      <c r="C22" s="139" t="s">
        <v>96</v>
      </c>
      <c r="D22" s="124"/>
      <c r="E22" s="144"/>
      <c r="F22" s="125"/>
    </row>
    <row r="23" spans="2:6" ht="16.5" x14ac:dyDescent="0.3">
      <c r="B23" s="138" t="s">
        <v>2</v>
      </c>
      <c r="C23" s="140"/>
      <c r="D23" s="126"/>
      <c r="E23" s="149">
        <v>41984</v>
      </c>
      <c r="F23" s="125"/>
    </row>
    <row r="24" spans="2:6" ht="15.75" x14ac:dyDescent="0.3">
      <c r="B24" s="138" t="s">
        <v>3</v>
      </c>
      <c r="C24" s="140"/>
      <c r="D24" s="121"/>
      <c r="E24" s="153" t="s">
        <v>144</v>
      </c>
      <c r="F24" s="125"/>
    </row>
    <row r="25" spans="2:6" ht="15.75" x14ac:dyDescent="0.3">
      <c r="B25" s="138" t="s">
        <v>4</v>
      </c>
      <c r="C25" s="140">
        <v>114022</v>
      </c>
      <c r="D25" s="121"/>
      <c r="E25" s="125"/>
      <c r="F25" s="125"/>
    </row>
    <row r="26" spans="2:6" ht="15.75" x14ac:dyDescent="0.3">
      <c r="B26" s="128" t="s">
        <v>5</v>
      </c>
      <c r="C26" s="129">
        <v>1</v>
      </c>
      <c r="D26" s="121"/>
      <c r="E26" s="125"/>
      <c r="F26" s="125"/>
    </row>
    <row r="27" spans="2:6" ht="15.75" x14ac:dyDescent="0.3">
      <c r="B27" s="141" t="s">
        <v>6</v>
      </c>
      <c r="C27" s="142">
        <v>7188</v>
      </c>
      <c r="D27" s="121"/>
      <c r="E27" s="127"/>
      <c r="F27" s="125"/>
    </row>
    <row r="28" spans="2:6" ht="15.75" x14ac:dyDescent="0.3">
      <c r="B28" s="141" t="s">
        <v>7</v>
      </c>
      <c r="C28" s="142"/>
      <c r="D28" s="121"/>
      <c r="E28" s="127"/>
      <c r="F28" s="125"/>
    </row>
    <row r="29" spans="2:6" ht="16.5" thickBot="1" x14ac:dyDescent="0.35">
      <c r="B29" s="141" t="s">
        <v>8</v>
      </c>
      <c r="C29" s="142"/>
      <c r="D29" s="121"/>
      <c r="E29" s="127"/>
      <c r="F29" s="145"/>
    </row>
    <row r="30" spans="2:6" ht="16.5" thickBot="1" x14ac:dyDescent="0.35">
      <c r="B30" s="154" t="s">
        <v>9</v>
      </c>
      <c r="C30" s="155"/>
      <c r="D30" s="155" t="s">
        <v>11</v>
      </c>
      <c r="E30" s="155" t="s">
        <v>12</v>
      </c>
      <c r="F30" s="156" t="s">
        <v>13</v>
      </c>
    </row>
    <row r="31" spans="2:6" x14ac:dyDescent="0.25">
      <c r="B31" s="147"/>
      <c r="C31" s="146"/>
      <c r="D31" s="147"/>
      <c r="E31" s="148"/>
      <c r="F31" s="151">
        <f>E31*D31</f>
        <v>0</v>
      </c>
    </row>
    <row r="32" spans="2:6" x14ac:dyDescent="0.25">
      <c r="B32" s="157">
        <v>111000000</v>
      </c>
      <c r="C32" s="143" t="s">
        <v>98</v>
      </c>
      <c r="D32" s="143">
        <v>1</v>
      </c>
      <c r="E32" s="150">
        <v>235000</v>
      </c>
      <c r="F32" s="117">
        <f>E32*D32</f>
        <v>235000</v>
      </c>
    </row>
    <row r="33" spans="2:6" ht="15.75" x14ac:dyDescent="0.3">
      <c r="B33" s="130"/>
      <c r="C33" s="131"/>
      <c r="D33" s="143"/>
      <c r="E33" s="132" t="s">
        <v>14</v>
      </c>
      <c r="F33" s="133">
        <f>SUM(F32)</f>
        <v>235000</v>
      </c>
    </row>
    <row r="35" spans="2:6" ht="15.75" thickBot="1" x14ac:dyDescent="0.3"/>
    <row r="36" spans="2:6" ht="15.75" thickBot="1" x14ac:dyDescent="0.3">
      <c r="B36" s="134"/>
      <c r="C36" s="135" t="s">
        <v>73</v>
      </c>
      <c r="D36" s="118"/>
      <c r="E36" s="119"/>
      <c r="F36" s="120"/>
    </row>
    <row r="37" spans="2:6" ht="15.75" x14ac:dyDescent="0.3">
      <c r="B37" s="136" t="s">
        <v>0</v>
      </c>
      <c r="C37" s="137" t="s">
        <v>99</v>
      </c>
      <c r="D37" s="121"/>
      <c r="E37" s="122" t="s">
        <v>22</v>
      </c>
      <c r="F37" s="123"/>
    </row>
    <row r="38" spans="2:6" ht="15.75" x14ac:dyDescent="0.3">
      <c r="B38" s="138" t="s">
        <v>1</v>
      </c>
      <c r="C38" s="139" t="s">
        <v>100</v>
      </c>
      <c r="D38" s="124"/>
      <c r="E38" s="144"/>
      <c r="F38" s="125"/>
    </row>
    <row r="39" spans="2:6" ht="16.5" x14ac:dyDescent="0.3">
      <c r="B39" s="138" t="s">
        <v>2</v>
      </c>
      <c r="C39" s="140"/>
      <c r="D39" s="126"/>
      <c r="E39" s="149"/>
      <c r="F39" s="125"/>
    </row>
    <row r="40" spans="2:6" ht="15.75" x14ac:dyDescent="0.3">
      <c r="B40" s="138" t="s">
        <v>3</v>
      </c>
      <c r="C40" s="140"/>
      <c r="D40" s="121"/>
      <c r="E40" s="153"/>
      <c r="F40" s="125"/>
    </row>
    <row r="41" spans="2:6" ht="15.75" x14ac:dyDescent="0.3">
      <c r="B41" s="138" t="s">
        <v>4</v>
      </c>
      <c r="C41" s="140"/>
      <c r="D41" s="121"/>
      <c r="E41" s="125"/>
      <c r="F41" s="125"/>
    </row>
    <row r="42" spans="2:6" ht="15.75" x14ac:dyDescent="0.3">
      <c r="B42" s="128" t="s">
        <v>5</v>
      </c>
      <c r="C42" s="129"/>
      <c r="D42" s="121"/>
      <c r="E42" s="125"/>
      <c r="F42" s="125"/>
    </row>
    <row r="43" spans="2:6" ht="15.75" x14ac:dyDescent="0.3">
      <c r="B43" s="141" t="s">
        <v>6</v>
      </c>
      <c r="C43" s="142">
        <v>7171</v>
      </c>
      <c r="D43" s="121"/>
      <c r="E43" s="127"/>
      <c r="F43" s="125"/>
    </row>
    <row r="44" spans="2:6" ht="15.75" x14ac:dyDescent="0.3">
      <c r="B44" s="141" t="s">
        <v>7</v>
      </c>
      <c r="C44" s="142"/>
      <c r="D44" s="121"/>
      <c r="E44" s="127"/>
      <c r="F44" s="125"/>
    </row>
    <row r="45" spans="2:6" ht="16.5" thickBot="1" x14ac:dyDescent="0.35">
      <c r="B45" s="141" t="s">
        <v>8</v>
      </c>
      <c r="C45" s="142"/>
      <c r="D45" s="121"/>
      <c r="E45" s="127"/>
      <c r="F45" s="145"/>
    </row>
    <row r="46" spans="2:6" ht="16.5" thickBot="1" x14ac:dyDescent="0.35">
      <c r="B46" s="154" t="s">
        <v>9</v>
      </c>
      <c r="C46" s="155"/>
      <c r="D46" s="155" t="s">
        <v>11</v>
      </c>
      <c r="E46" s="155" t="s">
        <v>12</v>
      </c>
      <c r="F46" s="156" t="s">
        <v>13</v>
      </c>
    </row>
    <row r="47" spans="2:6" x14ac:dyDescent="0.25">
      <c r="B47" s="147"/>
      <c r="C47" s="146"/>
      <c r="D47" s="147"/>
      <c r="E47" s="148"/>
      <c r="F47" s="151"/>
    </row>
    <row r="48" spans="2:6" x14ac:dyDescent="0.25">
      <c r="B48" s="157" t="s">
        <v>101</v>
      </c>
      <c r="C48" s="143" t="s">
        <v>102</v>
      </c>
      <c r="D48" s="143">
        <v>7</v>
      </c>
      <c r="E48" s="150">
        <v>52183</v>
      </c>
      <c r="F48" s="117">
        <f>E48*D48</f>
        <v>365281</v>
      </c>
    </row>
    <row r="49" spans="2:6" ht="15.75" x14ac:dyDescent="0.3">
      <c r="B49" s="130"/>
      <c r="C49" s="131"/>
      <c r="D49" s="143"/>
      <c r="E49" s="132" t="s">
        <v>14</v>
      </c>
      <c r="F49" s="158">
        <f>SUM(F48)</f>
        <v>365281</v>
      </c>
    </row>
    <row r="51" spans="2:6" ht="15.75" thickBot="1" x14ac:dyDescent="0.3"/>
    <row r="52" spans="2:6" ht="15.75" thickBot="1" x14ac:dyDescent="0.3">
      <c r="B52" s="134"/>
      <c r="C52" s="135" t="s">
        <v>81</v>
      </c>
      <c r="D52" s="118"/>
      <c r="E52" s="119"/>
      <c r="F52" s="120"/>
    </row>
    <row r="53" spans="2:6" ht="15.75" x14ac:dyDescent="0.3">
      <c r="B53" s="136" t="s">
        <v>0</v>
      </c>
      <c r="C53" s="137" t="s">
        <v>99</v>
      </c>
      <c r="D53" s="121"/>
      <c r="E53" s="122" t="s">
        <v>22</v>
      </c>
      <c r="F53" s="123"/>
    </row>
    <row r="54" spans="2:6" ht="15.75" x14ac:dyDescent="0.3">
      <c r="B54" s="138" t="s">
        <v>1</v>
      </c>
      <c r="C54" s="139" t="s">
        <v>103</v>
      </c>
      <c r="D54" s="124"/>
      <c r="E54" s="144"/>
      <c r="F54" s="125"/>
    </row>
    <row r="55" spans="2:6" ht="16.5" x14ac:dyDescent="0.3">
      <c r="B55" s="138" t="s">
        <v>2</v>
      </c>
      <c r="C55" s="140"/>
      <c r="D55" s="126"/>
      <c r="E55" s="149">
        <v>41984</v>
      </c>
      <c r="F55" s="125"/>
    </row>
    <row r="56" spans="2:6" ht="15.75" x14ac:dyDescent="0.3">
      <c r="B56" s="138" t="s">
        <v>3</v>
      </c>
      <c r="C56" s="140"/>
      <c r="D56" s="121"/>
      <c r="E56" s="153" t="s">
        <v>145</v>
      </c>
      <c r="F56" s="125"/>
    </row>
    <row r="57" spans="2:6" ht="15.75" x14ac:dyDescent="0.3">
      <c r="B57" s="138" t="s">
        <v>4</v>
      </c>
      <c r="C57" s="140">
        <v>1285</v>
      </c>
      <c r="D57" s="121"/>
      <c r="E57" s="125"/>
      <c r="F57" s="125"/>
    </row>
    <row r="58" spans="2:6" ht="15.75" x14ac:dyDescent="0.3">
      <c r="B58" s="128" t="s">
        <v>5</v>
      </c>
      <c r="C58" s="129">
        <v>1</v>
      </c>
      <c r="D58" s="121"/>
      <c r="E58" s="125"/>
      <c r="F58" s="125"/>
    </row>
    <row r="59" spans="2:6" ht="15.75" x14ac:dyDescent="0.3">
      <c r="B59" s="141" t="s">
        <v>6</v>
      </c>
      <c r="C59" s="142">
        <v>7170</v>
      </c>
      <c r="D59" s="121"/>
      <c r="E59" s="127"/>
      <c r="F59" s="125"/>
    </row>
    <row r="60" spans="2:6" ht="15.75" x14ac:dyDescent="0.3">
      <c r="B60" s="141" t="s">
        <v>7</v>
      </c>
      <c r="C60" s="142"/>
      <c r="D60" s="121"/>
      <c r="E60" s="127"/>
      <c r="F60" s="125"/>
    </row>
    <row r="61" spans="2:6" ht="16.5" thickBot="1" x14ac:dyDescent="0.35">
      <c r="B61" s="141" t="s">
        <v>8</v>
      </c>
      <c r="C61" s="142"/>
      <c r="D61" s="121"/>
      <c r="E61" s="127"/>
      <c r="F61" s="145"/>
    </row>
    <row r="62" spans="2:6" ht="16.5" thickBot="1" x14ac:dyDescent="0.35">
      <c r="B62" s="154" t="s">
        <v>9</v>
      </c>
      <c r="C62" s="155"/>
      <c r="D62" s="155" t="s">
        <v>11</v>
      </c>
      <c r="E62" s="155" t="s">
        <v>12</v>
      </c>
      <c r="F62" s="156" t="s">
        <v>13</v>
      </c>
    </row>
    <row r="63" spans="2:6" x14ac:dyDescent="0.25">
      <c r="B63" s="147"/>
      <c r="C63" s="146"/>
      <c r="D63" s="147"/>
      <c r="E63" s="148"/>
      <c r="F63" s="151"/>
    </row>
    <row r="64" spans="2:6" x14ac:dyDescent="0.25">
      <c r="B64" s="157">
        <v>3200000000</v>
      </c>
      <c r="C64" s="143" t="s">
        <v>104</v>
      </c>
      <c r="D64" s="143">
        <v>1</v>
      </c>
      <c r="E64" s="150">
        <v>85480</v>
      </c>
      <c r="F64" s="117">
        <f>E64*D64</f>
        <v>85480</v>
      </c>
    </row>
    <row r="65" spans="2:6" ht="15.75" x14ac:dyDescent="0.3">
      <c r="B65" s="130"/>
      <c r="C65" s="131"/>
      <c r="D65" s="143"/>
      <c r="E65" s="132" t="s">
        <v>14</v>
      </c>
      <c r="F65" s="158">
        <f>SUM(F64)</f>
        <v>85480</v>
      </c>
    </row>
    <row r="67" spans="2:6" ht="15.75" thickBot="1" x14ac:dyDescent="0.3"/>
    <row r="68" spans="2:6" ht="15.75" thickBot="1" x14ac:dyDescent="0.3">
      <c r="B68" s="134"/>
      <c r="C68" s="135" t="s">
        <v>74</v>
      </c>
      <c r="D68" s="118"/>
      <c r="E68" s="119"/>
      <c r="F68" s="120"/>
    </row>
    <row r="69" spans="2:6" ht="15.75" x14ac:dyDescent="0.3">
      <c r="B69" s="136" t="s">
        <v>0</v>
      </c>
      <c r="C69" s="137" t="s">
        <v>99</v>
      </c>
      <c r="D69" s="121"/>
      <c r="E69" s="122" t="s">
        <v>22</v>
      </c>
      <c r="F69" s="123"/>
    </row>
    <row r="70" spans="2:6" ht="15.75" x14ac:dyDescent="0.3">
      <c r="B70" s="138" t="s">
        <v>1</v>
      </c>
      <c r="C70" s="139" t="s">
        <v>103</v>
      </c>
      <c r="D70" s="124"/>
      <c r="E70" s="144"/>
      <c r="F70" s="125"/>
    </row>
    <row r="71" spans="2:6" ht="16.5" x14ac:dyDescent="0.3">
      <c r="B71" s="138" t="s">
        <v>2</v>
      </c>
      <c r="C71" s="140"/>
      <c r="D71" s="126"/>
      <c r="E71" s="149">
        <v>41984</v>
      </c>
      <c r="F71" s="125"/>
    </row>
    <row r="72" spans="2:6" ht="15.75" x14ac:dyDescent="0.3">
      <c r="B72" s="138" t="s">
        <v>3</v>
      </c>
      <c r="C72" s="140"/>
      <c r="D72" s="121"/>
      <c r="E72" s="153" t="s">
        <v>146</v>
      </c>
      <c r="F72" s="125"/>
    </row>
    <row r="73" spans="2:6" ht="15.75" x14ac:dyDescent="0.3">
      <c r="B73" s="138" t="s">
        <v>4</v>
      </c>
      <c r="C73" s="140">
        <v>1265</v>
      </c>
      <c r="D73" s="121"/>
      <c r="E73" s="125"/>
      <c r="F73" s="125"/>
    </row>
    <row r="74" spans="2:6" ht="15.75" x14ac:dyDescent="0.3">
      <c r="B74" s="128" t="s">
        <v>5</v>
      </c>
      <c r="C74" s="129">
        <v>1</v>
      </c>
      <c r="D74" s="121"/>
      <c r="E74" s="125"/>
      <c r="F74" s="125"/>
    </row>
    <row r="75" spans="2:6" ht="15.75" x14ac:dyDescent="0.3">
      <c r="B75" s="141" t="s">
        <v>6</v>
      </c>
      <c r="C75" s="142">
        <v>7165</v>
      </c>
      <c r="D75" s="121"/>
      <c r="E75" s="127"/>
      <c r="F75" s="125"/>
    </row>
    <row r="76" spans="2:6" ht="15.75" x14ac:dyDescent="0.3">
      <c r="B76" s="141" t="s">
        <v>7</v>
      </c>
      <c r="C76" s="142"/>
      <c r="D76" s="121"/>
      <c r="E76" s="127"/>
      <c r="F76" s="125"/>
    </row>
    <row r="77" spans="2:6" ht="16.5" thickBot="1" x14ac:dyDescent="0.35">
      <c r="B77" s="141" t="s">
        <v>8</v>
      </c>
      <c r="C77" s="142"/>
      <c r="D77" s="121"/>
      <c r="E77" s="127"/>
      <c r="F77" s="145"/>
    </row>
    <row r="78" spans="2:6" ht="16.5" thickBot="1" x14ac:dyDescent="0.35">
      <c r="B78" s="154" t="s">
        <v>9</v>
      </c>
      <c r="C78" s="155"/>
      <c r="D78" s="155" t="s">
        <v>11</v>
      </c>
      <c r="E78" s="155" t="s">
        <v>12</v>
      </c>
      <c r="F78" s="156" t="s">
        <v>13</v>
      </c>
    </row>
    <row r="79" spans="2:6" x14ac:dyDescent="0.25">
      <c r="B79" s="147"/>
      <c r="C79" s="146"/>
      <c r="D79" s="147"/>
      <c r="E79" s="148"/>
      <c r="F79" s="151"/>
    </row>
    <row r="80" spans="2:6" x14ac:dyDescent="0.25">
      <c r="B80" s="157">
        <v>3200000000</v>
      </c>
      <c r="C80" s="143" t="s">
        <v>104</v>
      </c>
      <c r="D80" s="143">
        <v>1</v>
      </c>
      <c r="E80" s="150">
        <v>236000</v>
      </c>
      <c r="F80" s="117">
        <f>E80*D80</f>
        <v>236000</v>
      </c>
    </row>
    <row r="81" spans="2:6" ht="15.75" x14ac:dyDescent="0.3">
      <c r="B81" s="130"/>
      <c r="C81" s="131"/>
      <c r="D81" s="143"/>
      <c r="E81" s="132" t="s">
        <v>14</v>
      </c>
      <c r="F81" s="158">
        <f>SUM(F80)</f>
        <v>236000</v>
      </c>
    </row>
    <row r="84" spans="2:6" x14ac:dyDescent="0.25">
      <c r="E84" s="152" t="s">
        <v>93</v>
      </c>
      <c r="F84" s="60">
        <f>F81+F65+F33+F17</f>
        <v>793480</v>
      </c>
    </row>
    <row r="85" spans="2:6" x14ac:dyDescent="0.25">
      <c r="F85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6"/>
  <sheetViews>
    <sheetView workbookViewId="0">
      <selection activeCell="J45" sqref="J45"/>
    </sheetView>
  </sheetViews>
  <sheetFormatPr baseColWidth="10" defaultRowHeight="15" x14ac:dyDescent="0.25"/>
  <cols>
    <col min="2" max="2" width="32.42578125" customWidth="1"/>
    <col min="3" max="3" width="44.42578125" customWidth="1"/>
    <col min="4" max="4" width="10.28515625" customWidth="1"/>
    <col min="5" max="5" width="14" customWidth="1"/>
    <col min="6" max="6" width="17.42578125" customWidth="1"/>
  </cols>
  <sheetData>
    <row r="2" spans="2:6" ht="15.75" thickBot="1" x14ac:dyDescent="0.3"/>
    <row r="3" spans="2:6" ht="15.75" thickBot="1" x14ac:dyDescent="0.3">
      <c r="B3" s="134"/>
      <c r="C3" s="135" t="s">
        <v>25</v>
      </c>
      <c r="D3" s="118"/>
      <c r="E3" s="119"/>
      <c r="F3" s="120"/>
    </row>
    <row r="4" spans="2:6" ht="15.75" x14ac:dyDescent="0.3">
      <c r="B4" s="136" t="s">
        <v>0</v>
      </c>
      <c r="C4" s="137" t="s">
        <v>99</v>
      </c>
      <c r="D4" s="121"/>
      <c r="E4" s="122" t="s">
        <v>22</v>
      </c>
      <c r="F4" s="123"/>
    </row>
    <row r="5" spans="2:6" ht="15.75" x14ac:dyDescent="0.3">
      <c r="B5" s="138" t="s">
        <v>1</v>
      </c>
      <c r="C5" s="139" t="s">
        <v>100</v>
      </c>
      <c r="D5" s="124"/>
      <c r="E5" s="144"/>
      <c r="F5" s="125"/>
    </row>
    <row r="6" spans="2:6" ht="16.5" x14ac:dyDescent="0.3">
      <c r="B6" s="138" t="s">
        <v>2</v>
      </c>
      <c r="C6" s="140"/>
      <c r="D6" s="126"/>
      <c r="E6" s="149">
        <v>41984</v>
      </c>
      <c r="F6" s="125"/>
    </row>
    <row r="7" spans="2:6" ht="15.75" x14ac:dyDescent="0.3">
      <c r="B7" s="138" t="s">
        <v>3</v>
      </c>
      <c r="C7" s="140"/>
      <c r="D7" s="121"/>
      <c r="E7" s="153" t="s">
        <v>148</v>
      </c>
      <c r="F7" s="125"/>
    </row>
    <row r="8" spans="2:6" ht="15.75" x14ac:dyDescent="0.3">
      <c r="B8" s="138" t="s">
        <v>4</v>
      </c>
      <c r="C8" s="140">
        <v>1286</v>
      </c>
      <c r="D8" s="121"/>
      <c r="E8" s="125"/>
      <c r="F8" s="125"/>
    </row>
    <row r="9" spans="2:6" ht="15.75" x14ac:dyDescent="0.3">
      <c r="B9" s="128" t="s">
        <v>5</v>
      </c>
      <c r="C9" s="129">
        <v>1</v>
      </c>
      <c r="D9" s="121"/>
      <c r="E9" s="125"/>
      <c r="F9" s="125"/>
    </row>
    <row r="10" spans="2:6" ht="15.75" x14ac:dyDescent="0.3">
      <c r="B10" s="141" t="s">
        <v>6</v>
      </c>
      <c r="C10" s="142">
        <v>7168</v>
      </c>
      <c r="D10" s="121"/>
      <c r="E10" s="127"/>
      <c r="F10" s="125"/>
    </row>
    <row r="11" spans="2:6" ht="15.75" x14ac:dyDescent="0.3">
      <c r="B11" s="141" t="s">
        <v>7</v>
      </c>
      <c r="C11" s="142"/>
      <c r="D11" s="121"/>
      <c r="E11" s="127"/>
      <c r="F11" s="125"/>
    </row>
    <row r="12" spans="2:6" ht="16.5" thickBot="1" x14ac:dyDescent="0.35">
      <c r="B12" s="141" t="s">
        <v>8</v>
      </c>
      <c r="C12" s="142"/>
      <c r="D12" s="121"/>
      <c r="E12" s="127"/>
      <c r="F12" s="145"/>
    </row>
    <row r="13" spans="2:6" ht="16.5" thickBot="1" x14ac:dyDescent="0.35">
      <c r="B13" s="154" t="s">
        <v>9</v>
      </c>
      <c r="C13" s="155"/>
      <c r="D13" s="155" t="s">
        <v>11</v>
      </c>
      <c r="E13" s="155" t="s">
        <v>12</v>
      </c>
      <c r="F13" s="156" t="s">
        <v>13</v>
      </c>
    </row>
    <row r="14" spans="2:6" x14ac:dyDescent="0.25">
      <c r="B14" s="147"/>
      <c r="C14" s="146"/>
      <c r="D14" s="147"/>
      <c r="E14" s="148"/>
      <c r="F14" s="151"/>
    </row>
    <row r="15" spans="2:6" x14ac:dyDescent="0.25">
      <c r="B15" s="157">
        <v>3200000000</v>
      </c>
      <c r="C15" s="143" t="s">
        <v>104</v>
      </c>
      <c r="D15" s="143">
        <v>1</v>
      </c>
      <c r="E15" s="150">
        <v>276430</v>
      </c>
      <c r="F15" s="117">
        <f>E15*D15</f>
        <v>276430</v>
      </c>
    </row>
    <row r="16" spans="2:6" ht="15.75" x14ac:dyDescent="0.3">
      <c r="B16" s="130"/>
      <c r="C16" s="131"/>
      <c r="D16" s="143"/>
      <c r="E16" s="132" t="s">
        <v>14</v>
      </c>
      <c r="F16" s="158">
        <f>SUM(F15)</f>
        <v>276430</v>
      </c>
    </row>
    <row r="18" spans="2:6" ht="15.75" thickBot="1" x14ac:dyDescent="0.3"/>
    <row r="19" spans="2:6" ht="15.75" thickBot="1" x14ac:dyDescent="0.3">
      <c r="B19" s="134"/>
      <c r="C19" s="135" t="s">
        <v>26</v>
      </c>
      <c r="D19" s="118"/>
      <c r="E19" s="119"/>
      <c r="F19" s="120"/>
    </row>
    <row r="20" spans="2:6" ht="15.75" x14ac:dyDescent="0.3">
      <c r="B20" s="136" t="s">
        <v>0</v>
      </c>
      <c r="C20" s="137" t="s">
        <v>99</v>
      </c>
      <c r="D20" s="121"/>
      <c r="E20" s="122" t="s">
        <v>22</v>
      </c>
      <c r="F20" s="123"/>
    </row>
    <row r="21" spans="2:6" ht="15.75" x14ac:dyDescent="0.3">
      <c r="B21" s="138" t="s">
        <v>1</v>
      </c>
      <c r="C21" s="139" t="s">
        <v>100</v>
      </c>
      <c r="D21" s="124"/>
      <c r="E21" s="144"/>
      <c r="F21" s="125"/>
    </row>
    <row r="22" spans="2:6" ht="16.5" x14ac:dyDescent="0.3">
      <c r="B22" s="138" t="s">
        <v>2</v>
      </c>
      <c r="C22" s="140"/>
      <c r="D22" s="126"/>
      <c r="E22" s="149">
        <v>41984</v>
      </c>
      <c r="F22" s="125"/>
    </row>
    <row r="23" spans="2:6" ht="15.75" x14ac:dyDescent="0.3">
      <c r="B23" s="138" t="s">
        <v>3</v>
      </c>
      <c r="C23" s="140"/>
      <c r="D23" s="121"/>
      <c r="E23" s="153" t="s">
        <v>147</v>
      </c>
      <c r="F23" s="125"/>
    </row>
    <row r="24" spans="2:6" ht="15.75" x14ac:dyDescent="0.3">
      <c r="B24" s="138" t="s">
        <v>4</v>
      </c>
      <c r="C24" s="140">
        <v>1284</v>
      </c>
      <c r="D24" s="121"/>
      <c r="E24" s="125"/>
      <c r="F24" s="125"/>
    </row>
    <row r="25" spans="2:6" ht="15.75" x14ac:dyDescent="0.3">
      <c r="B25" s="128" t="s">
        <v>5</v>
      </c>
      <c r="C25" s="129"/>
      <c r="D25" s="121"/>
      <c r="E25" s="125"/>
      <c r="F25" s="125"/>
    </row>
    <row r="26" spans="2:6" ht="15.75" x14ac:dyDescent="0.3">
      <c r="B26" s="141" t="s">
        <v>6</v>
      </c>
      <c r="C26" s="142">
        <v>7169</v>
      </c>
      <c r="D26" s="121"/>
      <c r="E26" s="127"/>
      <c r="F26" s="125"/>
    </row>
    <row r="27" spans="2:6" ht="15.75" x14ac:dyDescent="0.3">
      <c r="B27" s="141" t="s">
        <v>7</v>
      </c>
      <c r="C27" s="142"/>
      <c r="D27" s="121"/>
      <c r="E27" s="127"/>
      <c r="F27" s="125"/>
    </row>
    <row r="28" spans="2:6" ht="16.5" thickBot="1" x14ac:dyDescent="0.35">
      <c r="B28" s="141" t="s">
        <v>8</v>
      </c>
      <c r="C28" s="142"/>
      <c r="D28" s="121"/>
      <c r="E28" s="127"/>
      <c r="F28" s="145"/>
    </row>
    <row r="29" spans="2:6" ht="16.5" thickBot="1" x14ac:dyDescent="0.35">
      <c r="B29" s="154" t="s">
        <v>9</v>
      </c>
      <c r="C29" s="155"/>
      <c r="D29" s="155" t="s">
        <v>11</v>
      </c>
      <c r="E29" s="155" t="s">
        <v>12</v>
      </c>
      <c r="F29" s="156" t="s">
        <v>13</v>
      </c>
    </row>
    <row r="30" spans="2:6" x14ac:dyDescent="0.25">
      <c r="B30" s="147"/>
      <c r="C30" s="146"/>
      <c r="D30" s="147"/>
      <c r="E30" s="148"/>
      <c r="F30" s="151"/>
    </row>
    <row r="31" spans="2:6" x14ac:dyDescent="0.25">
      <c r="B31" s="157">
        <v>3200000000</v>
      </c>
      <c r="C31" s="143" t="s">
        <v>104</v>
      </c>
      <c r="D31" s="143">
        <v>1</v>
      </c>
      <c r="E31" s="150">
        <v>276430</v>
      </c>
      <c r="F31" s="117">
        <f>E31*D31</f>
        <v>276430</v>
      </c>
    </row>
    <row r="32" spans="2:6" ht="15.75" x14ac:dyDescent="0.3">
      <c r="B32" s="130"/>
      <c r="C32" s="131"/>
      <c r="D32" s="143"/>
      <c r="E32" s="132" t="s">
        <v>14</v>
      </c>
      <c r="F32" s="158">
        <f>SUM(F31)</f>
        <v>276430</v>
      </c>
    </row>
    <row r="34" spans="2:6" ht="15.75" thickBot="1" x14ac:dyDescent="0.3"/>
    <row r="35" spans="2:6" ht="15.75" thickBot="1" x14ac:dyDescent="0.3">
      <c r="B35" s="35"/>
      <c r="C35" s="36" t="s">
        <v>88</v>
      </c>
      <c r="D35" s="1"/>
      <c r="E35" s="2"/>
      <c r="F35" s="3"/>
    </row>
    <row r="36" spans="2:6" ht="15.75" x14ac:dyDescent="0.3">
      <c r="B36" s="37" t="s">
        <v>0</v>
      </c>
      <c r="C36" s="112" t="s">
        <v>105</v>
      </c>
      <c r="D36" s="4"/>
      <c r="E36" s="5" t="s">
        <v>22</v>
      </c>
      <c r="F36" s="6"/>
    </row>
    <row r="37" spans="2:6" ht="15.75" x14ac:dyDescent="0.3">
      <c r="B37" s="39" t="s">
        <v>1</v>
      </c>
      <c r="C37" s="113" t="s">
        <v>171</v>
      </c>
      <c r="D37" s="7"/>
      <c r="E37" s="46"/>
      <c r="F37" s="8"/>
    </row>
    <row r="38" spans="2:6" ht="16.5" x14ac:dyDescent="0.3">
      <c r="B38" s="39" t="s">
        <v>2</v>
      </c>
      <c r="C38" s="41">
        <v>129169</v>
      </c>
      <c r="D38" s="9"/>
      <c r="E38" s="61">
        <v>41999</v>
      </c>
      <c r="F38" s="8"/>
    </row>
    <row r="39" spans="2:6" ht="15.75" x14ac:dyDescent="0.3">
      <c r="B39" s="39" t="s">
        <v>3</v>
      </c>
      <c r="C39" s="41"/>
      <c r="D39" s="4"/>
      <c r="E39" s="68" t="s">
        <v>178</v>
      </c>
      <c r="F39" s="8"/>
    </row>
    <row r="40" spans="2:6" ht="15.75" x14ac:dyDescent="0.3">
      <c r="B40" s="39" t="s">
        <v>4</v>
      </c>
      <c r="C40" s="41" t="s">
        <v>172</v>
      </c>
      <c r="D40" s="4"/>
      <c r="E40" s="8"/>
      <c r="F40" s="8"/>
    </row>
    <row r="41" spans="2:6" ht="15.75" x14ac:dyDescent="0.3">
      <c r="B41" s="16" t="s">
        <v>5</v>
      </c>
      <c r="C41" s="17"/>
      <c r="D41" s="4"/>
      <c r="E41" s="8"/>
      <c r="F41" s="8"/>
    </row>
    <row r="42" spans="2:6" ht="15.75" x14ac:dyDescent="0.3">
      <c r="B42" s="42" t="s">
        <v>6</v>
      </c>
      <c r="C42" s="43"/>
      <c r="D42" s="4"/>
      <c r="E42" s="12"/>
      <c r="F42" s="8"/>
    </row>
    <row r="43" spans="2:6" ht="15.75" x14ac:dyDescent="0.3">
      <c r="B43" s="42" t="s">
        <v>7</v>
      </c>
      <c r="C43" s="43"/>
      <c r="D43" s="4"/>
      <c r="E43" s="12"/>
      <c r="F43" s="8"/>
    </row>
    <row r="44" spans="2:6" ht="16.5" thickBot="1" x14ac:dyDescent="0.35">
      <c r="B44" s="42" t="s">
        <v>8</v>
      </c>
      <c r="C44" s="43"/>
      <c r="D44" s="4"/>
      <c r="E44" s="12"/>
      <c r="F44" s="47"/>
    </row>
    <row r="45" spans="2:6" ht="16.5" thickBot="1" x14ac:dyDescent="0.35">
      <c r="B45" s="69" t="s">
        <v>9</v>
      </c>
      <c r="C45" s="70"/>
      <c r="D45" s="70" t="s">
        <v>11</v>
      </c>
      <c r="E45" s="70" t="s">
        <v>12</v>
      </c>
      <c r="F45" s="71" t="s">
        <v>13</v>
      </c>
    </row>
    <row r="46" spans="2:6" x14ac:dyDescent="0.25">
      <c r="B46" s="50"/>
      <c r="C46" s="49"/>
      <c r="D46" s="50"/>
      <c r="E46" s="51"/>
      <c r="F46" s="66"/>
    </row>
    <row r="47" spans="2:6" ht="15.75" x14ac:dyDescent="0.3">
      <c r="B47" s="114" t="s">
        <v>106</v>
      </c>
      <c r="C47" s="44" t="s">
        <v>107</v>
      </c>
      <c r="D47" s="44">
        <v>5</v>
      </c>
      <c r="E47" s="65">
        <v>19990</v>
      </c>
      <c r="F47" s="65">
        <f>E47*D47</f>
        <v>99950</v>
      </c>
    </row>
    <row r="48" spans="2:6" ht="15.75" x14ac:dyDescent="0.3">
      <c r="B48" s="114"/>
      <c r="C48" s="21"/>
      <c r="D48" s="44"/>
      <c r="E48" s="22" t="s">
        <v>14</v>
      </c>
      <c r="F48" s="31">
        <f>SUM(F47)</f>
        <v>99950</v>
      </c>
    </row>
    <row r="50" spans="2:6" ht="15.75" thickBot="1" x14ac:dyDescent="0.3"/>
    <row r="51" spans="2:6" ht="15.75" thickBot="1" x14ac:dyDescent="0.3">
      <c r="B51" s="91"/>
      <c r="C51" s="92" t="s">
        <v>38</v>
      </c>
      <c r="D51" s="72"/>
      <c r="E51" s="2"/>
      <c r="F51" s="73"/>
    </row>
    <row r="52" spans="2:6" x14ac:dyDescent="0.25">
      <c r="B52" s="93" t="s">
        <v>0</v>
      </c>
      <c r="C52" s="94" t="s">
        <v>108</v>
      </c>
      <c r="D52" s="72"/>
      <c r="E52" s="72"/>
      <c r="F52" s="73"/>
    </row>
    <row r="53" spans="2:6" ht="16.5" x14ac:dyDescent="0.3">
      <c r="B53" s="95" t="s">
        <v>1</v>
      </c>
      <c r="C53" s="96" t="s">
        <v>109</v>
      </c>
      <c r="D53" s="72"/>
      <c r="E53" s="159">
        <v>41978</v>
      </c>
      <c r="F53" s="2"/>
    </row>
    <row r="54" spans="2:6" x14ac:dyDescent="0.25">
      <c r="B54" s="95" t="s">
        <v>2</v>
      </c>
      <c r="C54" s="97"/>
      <c r="D54" s="72"/>
      <c r="E54" s="58" t="s">
        <v>139</v>
      </c>
      <c r="F54" s="2"/>
    </row>
    <row r="55" spans="2:6" x14ac:dyDescent="0.25">
      <c r="B55" s="95" t="s">
        <v>3</v>
      </c>
      <c r="C55" s="97"/>
      <c r="D55" s="72"/>
      <c r="E55" s="2"/>
      <c r="F55" s="2"/>
    </row>
    <row r="56" spans="2:6" x14ac:dyDescent="0.25">
      <c r="B56" s="95" t="s">
        <v>4</v>
      </c>
      <c r="C56" s="97">
        <v>4520127122</v>
      </c>
      <c r="D56" s="72"/>
      <c r="E56" s="2"/>
      <c r="F56" s="2"/>
    </row>
    <row r="57" spans="2:6" x14ac:dyDescent="0.25">
      <c r="B57" s="98" t="s">
        <v>5</v>
      </c>
      <c r="C57" s="99">
        <v>1</v>
      </c>
      <c r="D57" s="72"/>
      <c r="E57" s="2"/>
      <c r="F57" s="2"/>
    </row>
    <row r="58" spans="2:6" x14ac:dyDescent="0.25">
      <c r="B58" s="95" t="s">
        <v>6</v>
      </c>
      <c r="C58" s="97" t="s">
        <v>110</v>
      </c>
      <c r="D58" s="72"/>
      <c r="E58" s="74"/>
      <c r="F58" s="2"/>
    </row>
    <row r="59" spans="2:6" x14ac:dyDescent="0.25">
      <c r="B59" s="95" t="s">
        <v>7</v>
      </c>
      <c r="C59" s="97"/>
      <c r="D59" s="72"/>
      <c r="E59" s="74"/>
      <c r="F59" s="2"/>
    </row>
    <row r="60" spans="2:6" ht="15.75" thickBot="1" x14ac:dyDescent="0.3">
      <c r="B60" s="105" t="s">
        <v>8</v>
      </c>
      <c r="C60" s="106"/>
      <c r="D60" s="72"/>
      <c r="E60" s="74"/>
      <c r="F60" s="79"/>
    </row>
    <row r="61" spans="2:6" ht="15.75" thickBot="1" x14ac:dyDescent="0.3">
      <c r="B61" s="89" t="s">
        <v>9</v>
      </c>
      <c r="C61" s="89"/>
      <c r="D61" s="88" t="s">
        <v>11</v>
      </c>
      <c r="E61" s="102" t="s">
        <v>12</v>
      </c>
      <c r="F61" s="75" t="s">
        <v>13</v>
      </c>
    </row>
    <row r="62" spans="2:6" x14ac:dyDescent="0.25">
      <c r="B62" s="85"/>
      <c r="C62" s="86" t="s">
        <v>125</v>
      </c>
      <c r="D62" s="87"/>
      <c r="E62" s="107"/>
      <c r="F62" s="108"/>
    </row>
    <row r="63" spans="2:6" x14ac:dyDescent="0.25">
      <c r="B63" s="90" t="s">
        <v>124</v>
      </c>
      <c r="C63" s="82" t="s">
        <v>123</v>
      </c>
      <c r="D63" s="80">
        <v>1</v>
      </c>
      <c r="E63" s="45">
        <v>1588280</v>
      </c>
      <c r="F63" s="45">
        <f>E63*D63</f>
        <v>1588280</v>
      </c>
    </row>
    <row r="64" spans="2:6" x14ac:dyDescent="0.25">
      <c r="B64" s="90"/>
      <c r="C64" s="83"/>
      <c r="D64" s="80"/>
      <c r="E64" s="84" t="s">
        <v>77</v>
      </c>
      <c r="F64" s="104">
        <f>SUM(F63:F63)</f>
        <v>1588280</v>
      </c>
    </row>
    <row r="66" spans="2:6" ht="15.75" thickBot="1" x14ac:dyDescent="0.3"/>
    <row r="67" spans="2:6" ht="15.75" thickBot="1" x14ac:dyDescent="0.3">
      <c r="B67" s="91"/>
      <c r="C67" s="92" t="s">
        <v>42</v>
      </c>
      <c r="D67" s="72"/>
      <c r="E67" s="2"/>
      <c r="F67" s="73"/>
    </row>
    <row r="68" spans="2:6" x14ac:dyDescent="0.25">
      <c r="B68" s="93" t="s">
        <v>0</v>
      </c>
      <c r="C68" s="94"/>
      <c r="D68" s="72"/>
      <c r="E68" s="72"/>
      <c r="F68" s="73"/>
    </row>
    <row r="69" spans="2:6" ht="16.5" x14ac:dyDescent="0.3">
      <c r="B69" s="95" t="s">
        <v>1</v>
      </c>
      <c r="C69" s="96" t="s">
        <v>111</v>
      </c>
      <c r="D69" s="72"/>
      <c r="E69" s="159">
        <v>41978</v>
      </c>
      <c r="F69" s="2"/>
    </row>
    <row r="70" spans="2:6" x14ac:dyDescent="0.25">
      <c r="B70" s="95" t="s">
        <v>2</v>
      </c>
      <c r="C70" s="97"/>
      <c r="D70" s="72"/>
      <c r="E70" s="58" t="s">
        <v>138</v>
      </c>
      <c r="F70" s="2"/>
    </row>
    <row r="71" spans="2:6" x14ac:dyDescent="0.25">
      <c r="B71" s="95" t="s">
        <v>3</v>
      </c>
      <c r="C71" s="97"/>
      <c r="D71" s="72"/>
      <c r="E71" s="2"/>
      <c r="F71" s="2"/>
    </row>
    <row r="72" spans="2:6" x14ac:dyDescent="0.25">
      <c r="B72" s="95" t="s">
        <v>4</v>
      </c>
      <c r="C72" s="97">
        <v>179449</v>
      </c>
      <c r="D72" s="72"/>
      <c r="E72" s="2"/>
      <c r="F72" s="2"/>
    </row>
    <row r="73" spans="2:6" x14ac:dyDescent="0.25">
      <c r="B73" s="98" t="s">
        <v>5</v>
      </c>
      <c r="C73" s="99">
        <v>1</v>
      </c>
      <c r="D73" s="72"/>
      <c r="E73" s="2"/>
      <c r="F73" s="2"/>
    </row>
    <row r="74" spans="2:6" x14ac:dyDescent="0.25">
      <c r="B74" s="95" t="s">
        <v>6</v>
      </c>
      <c r="C74" s="97"/>
      <c r="D74" s="72"/>
      <c r="E74" s="74"/>
      <c r="F74" s="2"/>
    </row>
    <row r="75" spans="2:6" x14ac:dyDescent="0.25">
      <c r="B75" s="95" t="s">
        <v>7</v>
      </c>
      <c r="C75" s="97"/>
      <c r="D75" s="72"/>
      <c r="E75" s="74"/>
      <c r="F75" s="2"/>
    </row>
    <row r="76" spans="2:6" ht="15.75" thickBot="1" x14ac:dyDescent="0.3">
      <c r="B76" s="105" t="s">
        <v>8</v>
      </c>
      <c r="C76" s="106"/>
      <c r="D76" s="72"/>
      <c r="E76" s="74"/>
      <c r="F76" s="79"/>
    </row>
    <row r="77" spans="2:6" ht="15.75" thickBot="1" x14ac:dyDescent="0.3">
      <c r="B77" s="89" t="s">
        <v>9</v>
      </c>
      <c r="C77" s="89"/>
      <c r="D77" s="88" t="s">
        <v>11</v>
      </c>
      <c r="E77" s="102" t="s">
        <v>12</v>
      </c>
      <c r="F77" s="75" t="s">
        <v>13</v>
      </c>
    </row>
    <row r="78" spans="2:6" x14ac:dyDescent="0.25">
      <c r="B78" s="85"/>
      <c r="C78" s="86"/>
      <c r="D78" s="87"/>
      <c r="E78" s="107"/>
      <c r="F78" s="108"/>
    </row>
    <row r="79" spans="2:6" ht="15.75" x14ac:dyDescent="0.3">
      <c r="B79" s="114" t="s">
        <v>126</v>
      </c>
      <c r="C79" s="115" t="s">
        <v>127</v>
      </c>
      <c r="D79" s="80">
        <v>1</v>
      </c>
      <c r="E79" s="45">
        <v>3165936</v>
      </c>
      <c r="F79" s="45">
        <f>E79*D79</f>
        <v>3165936</v>
      </c>
    </row>
    <row r="80" spans="2:6" x14ac:dyDescent="0.25">
      <c r="B80" s="90"/>
      <c r="C80" s="83"/>
      <c r="D80" s="80"/>
      <c r="E80" s="84" t="s">
        <v>77</v>
      </c>
      <c r="F80" s="104">
        <f>SUM(F79:F79)</f>
        <v>3165936</v>
      </c>
    </row>
    <row r="83" spans="2:6" x14ac:dyDescent="0.25">
      <c r="E83" s="152" t="s">
        <v>16</v>
      </c>
      <c r="F83" s="162">
        <f>F80+F64+F48+F32+F16</f>
        <v>5407026</v>
      </c>
    </row>
    <row r="86" spans="2:6" x14ac:dyDescent="0.25">
      <c r="B86" s="177"/>
    </row>
  </sheetData>
  <pageMargins left="0.70866141732283472" right="0.70866141732283472" top="0.74803149606299213" bottom="0.74803149606299213" header="0.31496062992125984" footer="0.31496062992125984"/>
  <pageSetup paperSize="9" scale="5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5"/>
  <sheetViews>
    <sheetView topLeftCell="A73" workbookViewId="0">
      <selection activeCell="B98" sqref="B98"/>
    </sheetView>
  </sheetViews>
  <sheetFormatPr baseColWidth="10" defaultRowHeight="15" x14ac:dyDescent="0.25"/>
  <cols>
    <col min="2" max="2" width="34.7109375" customWidth="1"/>
    <col min="3" max="3" width="36" customWidth="1"/>
    <col min="4" max="4" width="13.7109375" customWidth="1"/>
    <col min="5" max="5" width="14.140625" customWidth="1"/>
    <col min="6" max="6" width="15.28515625" customWidth="1"/>
  </cols>
  <sheetData>
    <row r="1" spans="2:8" x14ac:dyDescent="0.25">
      <c r="B1" s="76"/>
      <c r="C1" s="76"/>
      <c r="D1" s="76"/>
      <c r="E1" s="76"/>
      <c r="F1" s="76"/>
    </row>
    <row r="2" spans="2:8" ht="15.75" thickBot="1" x14ac:dyDescent="0.3">
      <c r="B2" s="76"/>
      <c r="C2" s="76"/>
      <c r="D2" s="76"/>
      <c r="E2" s="76"/>
      <c r="F2" s="76"/>
    </row>
    <row r="3" spans="2:8" ht="15.75" thickBot="1" x14ac:dyDescent="0.3">
      <c r="B3" s="91"/>
      <c r="C3" s="92" t="s">
        <v>45</v>
      </c>
      <c r="D3" s="72"/>
      <c r="E3" s="2"/>
      <c r="F3" s="73"/>
      <c r="G3" t="s">
        <v>115</v>
      </c>
      <c r="H3" t="s">
        <v>113</v>
      </c>
    </row>
    <row r="4" spans="2:8" x14ac:dyDescent="0.25">
      <c r="B4" s="93" t="s">
        <v>0</v>
      </c>
      <c r="C4" s="94" t="s">
        <v>112</v>
      </c>
      <c r="D4" s="72"/>
      <c r="E4" s="72"/>
      <c r="F4" s="73"/>
      <c r="G4" t="s">
        <v>116</v>
      </c>
      <c r="H4" t="s">
        <v>112</v>
      </c>
    </row>
    <row r="5" spans="2:8" ht="15.75" x14ac:dyDescent="0.25">
      <c r="B5" s="95" t="s">
        <v>1</v>
      </c>
      <c r="C5" s="96" t="s">
        <v>113</v>
      </c>
      <c r="D5" s="72"/>
      <c r="E5" s="163">
        <v>41983</v>
      </c>
      <c r="F5" s="2"/>
      <c r="G5" t="s">
        <v>117</v>
      </c>
      <c r="H5" t="s">
        <v>120</v>
      </c>
    </row>
    <row r="6" spans="2:8" x14ac:dyDescent="0.25">
      <c r="B6" s="95" t="s">
        <v>2</v>
      </c>
      <c r="C6" s="97"/>
      <c r="D6" s="72"/>
      <c r="E6" s="58" t="s">
        <v>150</v>
      </c>
      <c r="F6" s="2"/>
      <c r="G6" t="s">
        <v>118</v>
      </c>
      <c r="H6">
        <v>95997632</v>
      </c>
    </row>
    <row r="7" spans="2:8" x14ac:dyDescent="0.25">
      <c r="B7" s="95" t="s">
        <v>3</v>
      </c>
      <c r="C7" s="97"/>
      <c r="D7" s="72"/>
      <c r="E7" s="2"/>
      <c r="F7" s="2"/>
      <c r="G7" t="s">
        <v>119</v>
      </c>
      <c r="H7" s="161" t="s">
        <v>121</v>
      </c>
    </row>
    <row r="8" spans="2:8" x14ac:dyDescent="0.25">
      <c r="B8" s="95" t="s">
        <v>4</v>
      </c>
      <c r="C8" s="97"/>
      <c r="D8" s="72"/>
      <c r="E8" s="2"/>
      <c r="F8" s="2"/>
    </row>
    <row r="9" spans="2:8" x14ac:dyDescent="0.25">
      <c r="B9" s="98" t="s">
        <v>5</v>
      </c>
      <c r="C9" s="99">
        <v>2</v>
      </c>
      <c r="D9" s="72"/>
      <c r="E9" s="2"/>
      <c r="F9" s="2"/>
    </row>
    <row r="10" spans="2:8" x14ac:dyDescent="0.25">
      <c r="B10" s="95" t="s">
        <v>6</v>
      </c>
      <c r="C10" s="97">
        <v>7147</v>
      </c>
      <c r="D10" s="72"/>
      <c r="E10" s="74"/>
      <c r="F10" s="2"/>
    </row>
    <row r="11" spans="2:8" x14ac:dyDescent="0.25">
      <c r="B11" s="95" t="s">
        <v>7</v>
      </c>
      <c r="C11" s="97"/>
      <c r="D11" s="72"/>
      <c r="E11" s="74"/>
      <c r="F11" s="2"/>
    </row>
    <row r="12" spans="2:8" ht="15.75" thickBot="1" x14ac:dyDescent="0.3">
      <c r="B12" s="100" t="s">
        <v>8</v>
      </c>
      <c r="C12" s="101"/>
      <c r="D12" s="77"/>
      <c r="E12" s="78"/>
      <c r="F12" s="103"/>
    </row>
    <row r="13" spans="2:8" ht="15.75" thickBot="1" x14ac:dyDescent="0.3">
      <c r="B13" s="89" t="s">
        <v>9</v>
      </c>
      <c r="C13" s="89" t="s">
        <v>10</v>
      </c>
      <c r="D13" s="89" t="s">
        <v>11</v>
      </c>
      <c r="E13" s="102" t="s">
        <v>12</v>
      </c>
      <c r="F13" s="89" t="s">
        <v>13</v>
      </c>
    </row>
    <row r="14" spans="2:8" x14ac:dyDescent="0.25">
      <c r="B14" s="85">
        <v>950000004</v>
      </c>
      <c r="C14" s="86" t="s">
        <v>114</v>
      </c>
      <c r="D14" s="87">
        <v>1</v>
      </c>
      <c r="E14" s="51">
        <v>180000</v>
      </c>
      <c r="F14" s="51">
        <f>E14*D14</f>
        <v>180000</v>
      </c>
    </row>
    <row r="15" spans="2:8" x14ac:dyDescent="0.25">
      <c r="B15" s="90"/>
      <c r="C15" s="83"/>
      <c r="D15" s="80"/>
      <c r="E15" s="84" t="s">
        <v>77</v>
      </c>
      <c r="F15" s="45">
        <f>F14</f>
        <v>180000</v>
      </c>
    </row>
    <row r="16" spans="2:8" x14ac:dyDescent="0.25">
      <c r="B16" s="76"/>
      <c r="C16" s="76"/>
      <c r="D16" s="76"/>
      <c r="E16" s="76"/>
      <c r="F16" s="76"/>
    </row>
    <row r="17" spans="2:8" ht="15.75" thickBot="1" x14ac:dyDescent="0.3">
      <c r="B17" s="76"/>
      <c r="C17" s="76"/>
      <c r="D17" s="76"/>
      <c r="E17" s="76"/>
      <c r="F17" s="76"/>
    </row>
    <row r="18" spans="2:8" ht="15.75" thickBot="1" x14ac:dyDescent="0.3">
      <c r="B18" s="91"/>
      <c r="C18" s="92" t="s">
        <v>71</v>
      </c>
      <c r="D18" s="72"/>
      <c r="E18" s="2"/>
      <c r="F18" s="73"/>
    </row>
    <row r="19" spans="2:8" x14ac:dyDescent="0.25">
      <c r="B19" s="93" t="s">
        <v>0</v>
      </c>
      <c r="C19" s="94" t="s">
        <v>128</v>
      </c>
      <c r="D19" s="72"/>
      <c r="E19" s="72"/>
      <c r="F19" s="73"/>
      <c r="G19" t="s">
        <v>133</v>
      </c>
    </row>
    <row r="20" spans="2:8" x14ac:dyDescent="0.25">
      <c r="B20" s="95" t="s">
        <v>1</v>
      </c>
      <c r="C20" s="96" t="s">
        <v>129</v>
      </c>
      <c r="D20" s="72"/>
      <c r="E20" s="46"/>
      <c r="F20" s="2"/>
      <c r="H20" t="s">
        <v>134</v>
      </c>
    </row>
    <row r="21" spans="2:8" x14ac:dyDescent="0.25">
      <c r="B21" s="95" t="s">
        <v>2</v>
      </c>
      <c r="C21" s="97">
        <v>129480</v>
      </c>
      <c r="D21" s="72"/>
      <c r="E21" s="58"/>
      <c r="F21" s="2"/>
      <c r="G21" t="s">
        <v>135</v>
      </c>
      <c r="H21" t="s">
        <v>136</v>
      </c>
    </row>
    <row r="22" spans="2:8" x14ac:dyDescent="0.25">
      <c r="B22" s="95" t="s">
        <v>3</v>
      </c>
      <c r="C22" s="97"/>
      <c r="D22" s="72"/>
      <c r="E22" s="2"/>
      <c r="F22" s="2"/>
      <c r="G22" t="s">
        <v>118</v>
      </c>
      <c r="H22">
        <v>22407500</v>
      </c>
    </row>
    <row r="23" spans="2:8" x14ac:dyDescent="0.25">
      <c r="B23" s="95" t="s">
        <v>4</v>
      </c>
      <c r="C23" s="97" t="s">
        <v>132</v>
      </c>
      <c r="D23" s="72"/>
      <c r="E23" s="2"/>
      <c r="F23" s="2"/>
    </row>
    <row r="24" spans="2:8" x14ac:dyDescent="0.25">
      <c r="B24" s="98" t="s">
        <v>5</v>
      </c>
      <c r="C24" s="99">
        <v>1</v>
      </c>
      <c r="D24" s="72"/>
      <c r="E24" s="2"/>
      <c r="F24" s="2"/>
    </row>
    <row r="25" spans="2:8" x14ac:dyDescent="0.25">
      <c r="B25" s="95" t="s">
        <v>6</v>
      </c>
      <c r="C25" s="97"/>
      <c r="D25" s="72"/>
      <c r="E25" s="74"/>
      <c r="F25" s="2"/>
    </row>
    <row r="26" spans="2:8" x14ac:dyDescent="0.25">
      <c r="B26" s="95" t="s">
        <v>7</v>
      </c>
      <c r="C26" s="97"/>
      <c r="D26" s="72"/>
      <c r="E26" s="74"/>
      <c r="F26" s="2"/>
    </row>
    <row r="27" spans="2:8" ht="15.75" thickBot="1" x14ac:dyDescent="0.3">
      <c r="B27" s="100" t="s">
        <v>8</v>
      </c>
      <c r="C27" s="101"/>
      <c r="D27" s="72"/>
      <c r="E27" s="74"/>
      <c r="F27" s="79"/>
    </row>
    <row r="28" spans="2:8" ht="15.75" thickBot="1" x14ac:dyDescent="0.3">
      <c r="B28" s="89" t="s">
        <v>9</v>
      </c>
      <c r="C28" s="89" t="s">
        <v>10</v>
      </c>
      <c r="D28" s="89" t="s">
        <v>11</v>
      </c>
      <c r="E28" s="102" t="s">
        <v>12</v>
      </c>
      <c r="F28" s="89" t="s">
        <v>13</v>
      </c>
    </row>
    <row r="29" spans="2:8" ht="14.25" customHeight="1" x14ac:dyDescent="0.25">
      <c r="B29" s="85"/>
      <c r="C29" s="86"/>
      <c r="D29" s="87"/>
      <c r="E29" s="51"/>
      <c r="F29" s="51"/>
    </row>
    <row r="30" spans="2:8" ht="14.25" customHeight="1" x14ac:dyDescent="0.25">
      <c r="B30" s="85">
        <v>89005</v>
      </c>
      <c r="C30" s="86" t="s">
        <v>131</v>
      </c>
      <c r="D30" s="87">
        <v>2</v>
      </c>
      <c r="E30" s="51">
        <v>211347</v>
      </c>
      <c r="F30" s="51">
        <f>E30*D30</f>
        <v>422694</v>
      </c>
    </row>
    <row r="31" spans="2:8" ht="14.25" customHeight="1" x14ac:dyDescent="0.25">
      <c r="B31" s="85">
        <v>89026</v>
      </c>
      <c r="C31" s="86" t="s">
        <v>130</v>
      </c>
      <c r="D31" s="87">
        <v>2</v>
      </c>
      <c r="E31" s="51">
        <v>169077</v>
      </c>
      <c r="F31" s="51">
        <f>E31*D31</f>
        <v>338154</v>
      </c>
    </row>
    <row r="32" spans="2:8" ht="14.25" customHeight="1" x14ac:dyDescent="0.25">
      <c r="B32" s="111"/>
      <c r="C32" s="86"/>
      <c r="D32" s="87"/>
      <c r="E32" s="51"/>
      <c r="F32" s="51"/>
    </row>
    <row r="33" spans="2:6" x14ac:dyDescent="0.25">
      <c r="B33" s="81"/>
      <c r="C33" s="83"/>
      <c r="D33" s="80"/>
      <c r="E33" s="84" t="s">
        <v>77</v>
      </c>
      <c r="F33" s="45">
        <f>SUM(F30:F32)</f>
        <v>760848</v>
      </c>
    </row>
    <row r="35" spans="2:6" ht="15.75" thickBot="1" x14ac:dyDescent="0.3"/>
    <row r="36" spans="2:6" ht="15.75" thickBot="1" x14ac:dyDescent="0.3">
      <c r="B36" s="91"/>
      <c r="C36" s="92" t="s">
        <v>76</v>
      </c>
      <c r="D36" s="72"/>
      <c r="E36" s="2"/>
      <c r="F36" s="73"/>
    </row>
    <row r="37" spans="2:6" x14ac:dyDescent="0.25">
      <c r="B37" s="93" t="s">
        <v>0</v>
      </c>
      <c r="C37" s="94" t="s">
        <v>140</v>
      </c>
      <c r="D37" s="72"/>
      <c r="E37" s="72"/>
      <c r="F37" s="73"/>
    </row>
    <row r="38" spans="2:6" ht="16.5" x14ac:dyDescent="0.3">
      <c r="B38" s="95" t="s">
        <v>1</v>
      </c>
      <c r="C38" s="96" t="s">
        <v>141</v>
      </c>
      <c r="D38" s="72"/>
      <c r="E38" s="159">
        <v>41984</v>
      </c>
      <c r="F38" s="2"/>
    </row>
    <row r="39" spans="2:6" x14ac:dyDescent="0.25">
      <c r="B39" s="95" t="s">
        <v>2</v>
      </c>
      <c r="C39" s="97">
        <v>129975</v>
      </c>
      <c r="D39" s="72"/>
      <c r="E39" s="58" t="s">
        <v>162</v>
      </c>
      <c r="F39" s="2"/>
    </row>
    <row r="40" spans="2:6" x14ac:dyDescent="0.25">
      <c r="B40" s="95" t="s">
        <v>3</v>
      </c>
      <c r="C40" s="97"/>
      <c r="D40" s="72"/>
      <c r="E40" s="2" t="s">
        <v>149</v>
      </c>
      <c r="F40" s="2"/>
    </row>
    <row r="41" spans="2:6" x14ac:dyDescent="0.25">
      <c r="B41" s="95" t="s">
        <v>4</v>
      </c>
      <c r="C41" s="97" t="s">
        <v>142</v>
      </c>
      <c r="D41" s="72"/>
      <c r="E41" s="2"/>
      <c r="F41" s="2"/>
    </row>
    <row r="42" spans="2:6" x14ac:dyDescent="0.25">
      <c r="B42" s="98" t="s">
        <v>5</v>
      </c>
      <c r="C42" s="99"/>
      <c r="D42" s="72"/>
      <c r="E42" s="2"/>
      <c r="F42" s="2"/>
    </row>
    <row r="43" spans="2:6" x14ac:dyDescent="0.25">
      <c r="B43" s="95" t="s">
        <v>6</v>
      </c>
      <c r="C43" s="97"/>
      <c r="D43" s="72"/>
      <c r="E43" s="74"/>
      <c r="F43" s="2"/>
    </row>
    <row r="44" spans="2:6" x14ac:dyDescent="0.25">
      <c r="B44" s="95" t="s">
        <v>7</v>
      </c>
      <c r="C44" s="97"/>
      <c r="D44" s="72"/>
      <c r="E44" s="74"/>
      <c r="F44" s="2"/>
    </row>
    <row r="45" spans="2:6" ht="15.75" thickBot="1" x14ac:dyDescent="0.3">
      <c r="B45" s="100" t="s">
        <v>8</v>
      </c>
      <c r="C45" s="101"/>
      <c r="D45" s="72"/>
      <c r="E45" s="74"/>
      <c r="F45" s="79"/>
    </row>
    <row r="46" spans="2:6" ht="15.75" thickBot="1" x14ac:dyDescent="0.3">
      <c r="B46" s="89" t="s">
        <v>9</v>
      </c>
      <c r="C46" s="89"/>
      <c r="D46" s="89" t="s">
        <v>11</v>
      </c>
      <c r="E46" s="102" t="s">
        <v>12</v>
      </c>
      <c r="F46" s="89" t="s">
        <v>13</v>
      </c>
    </row>
    <row r="47" spans="2:6" x14ac:dyDescent="0.25">
      <c r="B47" s="85">
        <v>9082603</v>
      </c>
      <c r="C47" s="86" t="s">
        <v>143</v>
      </c>
      <c r="D47" s="87">
        <v>1</v>
      </c>
      <c r="E47" s="51">
        <v>126050</v>
      </c>
      <c r="F47" s="51">
        <f>E47*D47</f>
        <v>126050</v>
      </c>
    </row>
    <row r="48" spans="2:6" x14ac:dyDescent="0.25">
      <c r="B48" s="85">
        <v>9082603</v>
      </c>
      <c r="C48" s="86" t="s">
        <v>143</v>
      </c>
      <c r="D48" s="87">
        <v>1</v>
      </c>
      <c r="E48" s="51">
        <v>126051</v>
      </c>
      <c r="F48" s="51">
        <f>E48*D48</f>
        <v>126051</v>
      </c>
    </row>
    <row r="49" spans="2:6" x14ac:dyDescent="0.25">
      <c r="B49" s="81"/>
      <c r="C49" s="83"/>
      <c r="D49" s="80"/>
      <c r="E49" s="84" t="s">
        <v>77</v>
      </c>
      <c r="F49" s="45">
        <f>SUM(F47:F48)</f>
        <v>252101</v>
      </c>
    </row>
    <row r="51" spans="2:6" ht="15.75" thickBot="1" x14ac:dyDescent="0.3"/>
    <row r="52" spans="2:6" ht="15.75" thickBot="1" x14ac:dyDescent="0.3">
      <c r="B52" s="91"/>
      <c r="C52" s="92" t="s">
        <v>78</v>
      </c>
      <c r="D52" s="72"/>
      <c r="E52" s="2"/>
      <c r="F52" s="73"/>
    </row>
    <row r="53" spans="2:6" x14ac:dyDescent="0.25">
      <c r="B53" s="93" t="s">
        <v>0</v>
      </c>
      <c r="C53" s="94" t="s">
        <v>151</v>
      </c>
      <c r="D53" s="72"/>
      <c r="E53" s="72"/>
      <c r="F53" s="73"/>
    </row>
    <row r="54" spans="2:6" x14ac:dyDescent="0.25">
      <c r="B54" s="95" t="s">
        <v>1</v>
      </c>
      <c r="C54" s="96" t="s">
        <v>152</v>
      </c>
      <c r="D54" s="72"/>
      <c r="E54" s="178">
        <v>41996</v>
      </c>
      <c r="F54" s="2"/>
    </row>
    <row r="55" spans="2:6" x14ac:dyDescent="0.25">
      <c r="B55" s="95" t="s">
        <v>2</v>
      </c>
      <c r="C55" s="97">
        <v>130124</v>
      </c>
      <c r="D55" s="72"/>
      <c r="E55" s="58" t="s">
        <v>173</v>
      </c>
      <c r="F55" s="2"/>
    </row>
    <row r="56" spans="2:6" x14ac:dyDescent="0.25">
      <c r="B56" s="95" t="s">
        <v>3</v>
      </c>
      <c r="C56" s="97"/>
      <c r="D56" s="72"/>
      <c r="E56" s="2"/>
      <c r="F56" s="2"/>
    </row>
    <row r="57" spans="2:6" x14ac:dyDescent="0.25">
      <c r="B57" s="95" t="s">
        <v>4</v>
      </c>
      <c r="C57" s="97">
        <v>5530</v>
      </c>
      <c r="D57" s="72"/>
      <c r="E57" s="2"/>
      <c r="F57" s="2"/>
    </row>
    <row r="58" spans="2:6" x14ac:dyDescent="0.25">
      <c r="B58" s="98" t="s">
        <v>5</v>
      </c>
      <c r="C58" s="99">
        <v>1</v>
      </c>
      <c r="D58" s="72"/>
      <c r="E58" s="2"/>
      <c r="F58" s="2"/>
    </row>
    <row r="59" spans="2:6" x14ac:dyDescent="0.25">
      <c r="B59" s="95" t="s">
        <v>6</v>
      </c>
      <c r="C59" s="97"/>
      <c r="D59" s="72"/>
      <c r="E59" s="74"/>
      <c r="F59" s="2"/>
    </row>
    <row r="60" spans="2:6" x14ac:dyDescent="0.25">
      <c r="B60" s="95" t="s">
        <v>7</v>
      </c>
      <c r="C60" s="97"/>
      <c r="D60" s="72"/>
      <c r="E60" s="74"/>
      <c r="F60" s="2"/>
    </row>
    <row r="61" spans="2:6" ht="15.75" thickBot="1" x14ac:dyDescent="0.3">
      <c r="B61" s="105" t="s">
        <v>8</v>
      </c>
      <c r="C61" s="106"/>
      <c r="D61" s="72"/>
      <c r="E61" s="74"/>
      <c r="F61" s="79"/>
    </row>
    <row r="62" spans="2:6" ht="15.75" thickBot="1" x14ac:dyDescent="0.3">
      <c r="B62" s="89" t="s">
        <v>9</v>
      </c>
      <c r="C62" s="89"/>
      <c r="D62" s="89" t="s">
        <v>11</v>
      </c>
      <c r="E62" s="102" t="s">
        <v>12</v>
      </c>
      <c r="F62" s="89" t="s">
        <v>13</v>
      </c>
    </row>
    <row r="63" spans="2:6" x14ac:dyDescent="0.25">
      <c r="B63" s="85"/>
      <c r="C63" s="49" t="s">
        <v>170</v>
      </c>
      <c r="D63" s="87"/>
      <c r="E63" s="164"/>
      <c r="F63" s="51"/>
    </row>
    <row r="64" spans="2:6" x14ac:dyDescent="0.25">
      <c r="B64" s="85" t="s">
        <v>160</v>
      </c>
      <c r="C64" s="86" t="s">
        <v>161</v>
      </c>
      <c r="D64" s="87">
        <v>1</v>
      </c>
      <c r="E64" s="165">
        <v>1582000</v>
      </c>
      <c r="F64" s="51">
        <f>E64*D64</f>
        <v>1582000</v>
      </c>
    </row>
    <row r="65" spans="2:9" x14ac:dyDescent="0.25">
      <c r="B65" s="81"/>
      <c r="C65" s="83"/>
      <c r="D65" s="80"/>
      <c r="E65" s="84" t="s">
        <v>77</v>
      </c>
      <c r="F65" s="45">
        <f>SUM(F63:F64)</f>
        <v>1582000</v>
      </c>
    </row>
    <row r="67" spans="2:9" ht="15.75" thickBot="1" x14ac:dyDescent="0.3">
      <c r="I67" t="s">
        <v>201</v>
      </c>
    </row>
    <row r="68" spans="2:9" ht="15.75" thickBot="1" x14ac:dyDescent="0.3">
      <c r="B68" s="91"/>
      <c r="C68" s="92" t="s">
        <v>79</v>
      </c>
      <c r="D68" s="72"/>
      <c r="E68" s="2"/>
      <c r="F68" s="73"/>
    </row>
    <row r="69" spans="2:9" x14ac:dyDescent="0.25">
      <c r="B69" s="93" t="s">
        <v>0</v>
      </c>
      <c r="C69" s="94" t="s">
        <v>99</v>
      </c>
      <c r="D69" s="72"/>
      <c r="E69" s="72"/>
      <c r="F69" s="73"/>
    </row>
    <row r="70" spans="2:9" ht="15.75" x14ac:dyDescent="0.25">
      <c r="B70" s="95" t="s">
        <v>1</v>
      </c>
      <c r="C70" s="96" t="s">
        <v>103</v>
      </c>
      <c r="D70" s="72"/>
      <c r="E70" s="179">
        <v>42002</v>
      </c>
      <c r="F70" s="2"/>
    </row>
    <row r="71" spans="2:9" x14ac:dyDescent="0.25">
      <c r="B71" s="95" t="s">
        <v>2</v>
      </c>
      <c r="C71" s="97"/>
      <c r="D71" s="72"/>
      <c r="E71" s="58" t="s">
        <v>200</v>
      </c>
      <c r="F71" s="2"/>
    </row>
    <row r="72" spans="2:9" x14ac:dyDescent="0.25">
      <c r="B72" s="95" t="s">
        <v>3</v>
      </c>
      <c r="C72" s="97"/>
      <c r="D72" s="72"/>
      <c r="E72" s="2"/>
      <c r="F72" s="2"/>
    </row>
    <row r="73" spans="2:9" x14ac:dyDescent="0.25">
      <c r="B73" s="95" t="s">
        <v>4</v>
      </c>
      <c r="C73" s="97">
        <v>1345</v>
      </c>
      <c r="D73" s="72"/>
      <c r="E73" s="2"/>
      <c r="F73" s="2"/>
    </row>
    <row r="74" spans="2:9" x14ac:dyDescent="0.25">
      <c r="B74" s="98" t="s">
        <v>5</v>
      </c>
      <c r="C74" s="99">
        <v>1</v>
      </c>
      <c r="D74" s="72"/>
      <c r="E74" s="2"/>
      <c r="F74" s="2"/>
    </row>
    <row r="75" spans="2:9" x14ac:dyDescent="0.25">
      <c r="B75" s="95" t="s">
        <v>6</v>
      </c>
      <c r="C75" s="97">
        <v>7177</v>
      </c>
      <c r="D75" s="72"/>
      <c r="E75" s="74"/>
      <c r="F75" s="2"/>
    </row>
    <row r="76" spans="2:9" x14ac:dyDescent="0.25">
      <c r="B76" s="95" t="s">
        <v>7</v>
      </c>
      <c r="C76" s="97"/>
      <c r="D76" s="72"/>
      <c r="E76" s="74"/>
      <c r="F76" s="2"/>
    </row>
    <row r="77" spans="2:9" ht="15.75" thickBot="1" x14ac:dyDescent="0.3">
      <c r="B77" s="100" t="s">
        <v>8</v>
      </c>
      <c r="C77" s="101"/>
      <c r="D77" s="72"/>
      <c r="E77" s="74"/>
      <c r="F77" s="79"/>
    </row>
    <row r="78" spans="2:9" ht="15.75" thickBot="1" x14ac:dyDescent="0.3">
      <c r="B78" s="89" t="s">
        <v>9</v>
      </c>
      <c r="C78" s="89"/>
      <c r="D78" s="89" t="s">
        <v>11</v>
      </c>
      <c r="E78" s="102" t="s">
        <v>12</v>
      </c>
      <c r="F78" s="89" t="s">
        <v>13</v>
      </c>
    </row>
    <row r="79" spans="2:9" x14ac:dyDescent="0.25">
      <c r="B79" s="85"/>
      <c r="C79" s="49"/>
      <c r="D79" s="87"/>
      <c r="E79" s="116"/>
      <c r="F79" s="116"/>
    </row>
    <row r="80" spans="2:9" x14ac:dyDescent="0.25">
      <c r="B80" s="85">
        <v>3200000000</v>
      </c>
      <c r="C80" s="49" t="s">
        <v>153</v>
      </c>
      <c r="D80" s="87">
        <v>1</v>
      </c>
      <c r="E80" s="45">
        <v>160000</v>
      </c>
      <c r="F80" s="51">
        <f>E80*D80</f>
        <v>160000</v>
      </c>
    </row>
    <row r="81" spans="2:6" x14ac:dyDescent="0.25">
      <c r="B81" s="85"/>
      <c r="C81" s="86"/>
      <c r="D81" s="87"/>
      <c r="E81" s="51"/>
      <c r="F81" s="51"/>
    </row>
    <row r="82" spans="2:6" x14ac:dyDescent="0.25">
      <c r="B82" s="111"/>
      <c r="C82" s="83"/>
      <c r="D82" s="80"/>
      <c r="E82" s="84" t="s">
        <v>77</v>
      </c>
      <c r="F82" s="45">
        <f>SUM(F79:F81)</f>
        <v>160000</v>
      </c>
    </row>
    <row r="85" spans="2:6" x14ac:dyDescent="0.25">
      <c r="E85" s="67" t="s">
        <v>75</v>
      </c>
      <c r="F85" s="109">
        <f>F82+F65+F49+F15</f>
        <v>2174101</v>
      </c>
    </row>
  </sheetData>
  <hyperlinks>
    <hyperlink ref="H7" r:id="rId1"/>
  </hyperlinks>
  <pageMargins left="0.7" right="0.7" top="0.75" bottom="0.75" header="0.3" footer="0.3"/>
  <pageSetup paperSize="9" scale="52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5"/>
  <sheetViews>
    <sheetView topLeftCell="A64" workbookViewId="0">
      <selection activeCell="C87" sqref="C87"/>
    </sheetView>
  </sheetViews>
  <sheetFormatPr baseColWidth="10" defaultRowHeight="15" x14ac:dyDescent="0.25"/>
  <cols>
    <col min="2" max="2" width="33.5703125" customWidth="1"/>
    <col min="3" max="3" width="38.28515625" customWidth="1"/>
    <col min="5" max="5" width="13.85546875" customWidth="1"/>
    <col min="6" max="6" width="15.28515625" customWidth="1"/>
  </cols>
  <sheetData>
    <row r="2" spans="2:6" ht="15.75" thickBot="1" x14ac:dyDescent="0.3"/>
    <row r="3" spans="2:6" ht="15.75" thickBot="1" x14ac:dyDescent="0.3">
      <c r="B3" s="91"/>
      <c r="C3" s="92" t="s">
        <v>80</v>
      </c>
      <c r="D3" s="72"/>
      <c r="E3" s="2"/>
      <c r="F3" s="73"/>
    </row>
    <row r="4" spans="2:6" x14ac:dyDescent="0.25">
      <c r="B4" s="93" t="s">
        <v>0</v>
      </c>
      <c r="C4" s="94" t="s">
        <v>99</v>
      </c>
      <c r="D4" s="72"/>
      <c r="E4" s="72"/>
      <c r="F4" s="73"/>
    </row>
    <row r="5" spans="2:6" ht="15.75" x14ac:dyDescent="0.25">
      <c r="B5" s="95" t="s">
        <v>1</v>
      </c>
      <c r="C5" s="96" t="s">
        <v>103</v>
      </c>
      <c r="D5" s="72"/>
      <c r="E5" s="179">
        <v>42002</v>
      </c>
      <c r="F5" s="2"/>
    </row>
    <row r="6" spans="2:6" x14ac:dyDescent="0.25">
      <c r="B6" s="95" t="s">
        <v>2</v>
      </c>
      <c r="C6" s="97"/>
      <c r="D6" s="72"/>
      <c r="E6" s="58" t="s">
        <v>199</v>
      </c>
      <c r="F6" s="2"/>
    </row>
    <row r="7" spans="2:6" x14ac:dyDescent="0.25">
      <c r="B7" s="95" t="s">
        <v>3</v>
      </c>
      <c r="C7" s="97"/>
      <c r="D7" s="72"/>
      <c r="E7" s="2"/>
      <c r="F7" s="2"/>
    </row>
    <row r="8" spans="2:6" x14ac:dyDescent="0.25">
      <c r="B8" s="95" t="s">
        <v>4</v>
      </c>
      <c r="C8" s="97">
        <v>1347</v>
      </c>
      <c r="D8" s="72"/>
      <c r="E8" s="2"/>
      <c r="F8" s="2"/>
    </row>
    <row r="9" spans="2:6" x14ac:dyDescent="0.25">
      <c r="B9" s="98" t="s">
        <v>5</v>
      </c>
      <c r="C9" s="99">
        <v>1</v>
      </c>
      <c r="D9" s="72"/>
      <c r="E9" s="2"/>
      <c r="F9" s="2"/>
    </row>
    <row r="10" spans="2:6" x14ac:dyDescent="0.25">
      <c r="B10" s="95" t="s">
        <v>6</v>
      </c>
      <c r="C10" s="97">
        <v>7178</v>
      </c>
      <c r="D10" s="72"/>
      <c r="E10" s="74"/>
      <c r="F10" s="2"/>
    </row>
    <row r="11" spans="2:6" x14ac:dyDescent="0.25">
      <c r="B11" s="95" t="s">
        <v>7</v>
      </c>
      <c r="C11" s="97"/>
      <c r="D11" s="72"/>
      <c r="E11" s="74"/>
      <c r="F11" s="2"/>
    </row>
    <row r="12" spans="2:6" ht="15.75" thickBot="1" x14ac:dyDescent="0.3">
      <c r="B12" s="100" t="s">
        <v>8</v>
      </c>
      <c r="C12" s="101"/>
      <c r="D12" s="72"/>
      <c r="E12" s="74"/>
      <c r="F12" s="79"/>
    </row>
    <row r="13" spans="2:6" ht="15.75" thickBot="1" x14ac:dyDescent="0.3">
      <c r="B13" s="89" t="s">
        <v>9</v>
      </c>
      <c r="C13" s="89"/>
      <c r="D13" s="89" t="s">
        <v>11</v>
      </c>
      <c r="E13" s="102" t="s">
        <v>12</v>
      </c>
      <c r="F13" s="89" t="s">
        <v>13</v>
      </c>
    </row>
    <row r="14" spans="2:6" x14ac:dyDescent="0.25">
      <c r="B14" s="85"/>
      <c r="C14" s="49"/>
      <c r="D14" s="85"/>
      <c r="E14" s="85"/>
      <c r="F14" s="110"/>
    </row>
    <row r="15" spans="2:6" x14ac:dyDescent="0.25">
      <c r="B15" s="85">
        <v>3200000000</v>
      </c>
      <c r="C15" s="49" t="s">
        <v>104</v>
      </c>
      <c r="D15" s="87">
        <v>1</v>
      </c>
      <c r="E15" s="45">
        <v>302430</v>
      </c>
      <c r="F15" s="51">
        <f>E15*D15</f>
        <v>302430</v>
      </c>
    </row>
    <row r="16" spans="2:6" x14ac:dyDescent="0.25">
      <c r="B16" s="85"/>
      <c r="C16" s="86"/>
      <c r="D16" s="87"/>
      <c r="E16" s="51"/>
      <c r="F16" s="51"/>
    </row>
    <row r="17" spans="2:6" x14ac:dyDescent="0.25">
      <c r="B17" s="111"/>
      <c r="C17" s="83"/>
      <c r="D17" s="80"/>
      <c r="E17" s="84" t="s">
        <v>77</v>
      </c>
      <c r="F17" s="45">
        <f>F15</f>
        <v>302430</v>
      </c>
    </row>
    <row r="19" spans="2:6" ht="15.75" thickBot="1" x14ac:dyDescent="0.3"/>
    <row r="20" spans="2:6" ht="15.75" thickBot="1" x14ac:dyDescent="0.3">
      <c r="B20" s="91"/>
      <c r="C20" s="92" t="s">
        <v>82</v>
      </c>
      <c r="D20" s="72"/>
      <c r="E20" s="2"/>
      <c r="F20" s="73"/>
    </row>
    <row r="21" spans="2:6" x14ac:dyDescent="0.25">
      <c r="B21" s="93" t="s">
        <v>0</v>
      </c>
      <c r="C21" s="94" t="s">
        <v>99</v>
      </c>
      <c r="D21" s="72"/>
      <c r="E21" s="72"/>
      <c r="F21" s="73"/>
    </row>
    <row r="22" spans="2:6" ht="16.5" x14ac:dyDescent="0.3">
      <c r="B22" s="95" t="s">
        <v>1</v>
      </c>
      <c r="C22" s="96" t="s">
        <v>103</v>
      </c>
      <c r="D22" s="72"/>
      <c r="E22" s="159">
        <v>42002</v>
      </c>
      <c r="F22" s="2"/>
    </row>
    <row r="23" spans="2:6" x14ac:dyDescent="0.25">
      <c r="B23" s="95" t="s">
        <v>2</v>
      </c>
      <c r="C23" s="97"/>
      <c r="D23" s="72"/>
      <c r="E23" s="58" t="s">
        <v>198</v>
      </c>
      <c r="F23" s="2"/>
    </row>
    <row r="24" spans="2:6" x14ac:dyDescent="0.25">
      <c r="B24" s="95" t="s">
        <v>3</v>
      </c>
      <c r="C24" s="97"/>
      <c r="D24" s="72"/>
      <c r="E24" s="2"/>
      <c r="F24" s="2"/>
    </row>
    <row r="25" spans="2:6" x14ac:dyDescent="0.25">
      <c r="B25" s="95" t="s">
        <v>4</v>
      </c>
      <c r="C25" s="97">
        <v>1346</v>
      </c>
      <c r="D25" s="72"/>
      <c r="E25" s="2"/>
      <c r="F25" s="2"/>
    </row>
    <row r="26" spans="2:6" x14ac:dyDescent="0.25">
      <c r="B26" s="98" t="s">
        <v>5</v>
      </c>
      <c r="C26" s="99">
        <v>1</v>
      </c>
      <c r="D26" s="72"/>
      <c r="E26" s="2"/>
      <c r="F26" s="2"/>
    </row>
    <row r="27" spans="2:6" x14ac:dyDescent="0.25">
      <c r="B27" s="95" t="s">
        <v>6</v>
      </c>
      <c r="C27" s="97">
        <v>7179</v>
      </c>
      <c r="D27" s="72"/>
      <c r="E27" s="74"/>
      <c r="F27" s="2"/>
    </row>
    <row r="28" spans="2:6" x14ac:dyDescent="0.25">
      <c r="B28" s="95" t="s">
        <v>7</v>
      </c>
      <c r="C28" s="97"/>
      <c r="D28" s="72"/>
      <c r="E28" s="74"/>
      <c r="F28" s="2"/>
    </row>
    <row r="29" spans="2:6" ht="15.75" thickBot="1" x14ac:dyDescent="0.3">
      <c r="B29" s="100" t="s">
        <v>8</v>
      </c>
      <c r="C29" s="101"/>
      <c r="D29" s="72"/>
      <c r="E29" s="74"/>
      <c r="F29" s="79"/>
    </row>
    <row r="30" spans="2:6" ht="15.75" thickBot="1" x14ac:dyDescent="0.3">
      <c r="B30" s="89" t="s">
        <v>9</v>
      </c>
      <c r="C30" s="89"/>
      <c r="D30" s="89" t="s">
        <v>11</v>
      </c>
      <c r="E30" s="102" t="s">
        <v>12</v>
      </c>
      <c r="F30" s="89" t="s">
        <v>13</v>
      </c>
    </row>
    <row r="31" spans="2:6" x14ac:dyDescent="0.25">
      <c r="B31" s="85"/>
      <c r="C31" s="49"/>
      <c r="D31" s="85"/>
      <c r="E31" s="85"/>
      <c r="F31" s="110"/>
    </row>
    <row r="32" spans="2:6" x14ac:dyDescent="0.25">
      <c r="B32" s="85">
        <v>3200000000</v>
      </c>
      <c r="C32" s="49" t="s">
        <v>104</v>
      </c>
      <c r="D32" s="87">
        <v>1</v>
      </c>
      <c r="E32" s="45">
        <v>302430</v>
      </c>
      <c r="F32" s="51">
        <f>E32*D32</f>
        <v>302430</v>
      </c>
    </row>
    <row r="33" spans="2:6" x14ac:dyDescent="0.25">
      <c r="B33" s="85"/>
      <c r="C33" s="86"/>
      <c r="D33" s="87"/>
      <c r="E33" s="51"/>
      <c r="F33" s="51"/>
    </row>
    <row r="34" spans="2:6" x14ac:dyDescent="0.25">
      <c r="B34" s="111"/>
      <c r="C34" s="83"/>
      <c r="D34" s="80"/>
      <c r="E34" s="84" t="s">
        <v>77</v>
      </c>
      <c r="F34" s="45">
        <f>F32</f>
        <v>302430</v>
      </c>
    </row>
    <row r="36" spans="2:6" ht="15.75" thickBot="1" x14ac:dyDescent="0.3"/>
    <row r="37" spans="2:6" ht="15.75" thickBot="1" x14ac:dyDescent="0.3">
      <c r="B37" s="91"/>
      <c r="C37" s="92" t="s">
        <v>83</v>
      </c>
      <c r="D37" s="72"/>
      <c r="E37" s="2"/>
      <c r="F37" s="73"/>
    </row>
    <row r="38" spans="2:6" x14ac:dyDescent="0.25">
      <c r="B38" s="93" t="s">
        <v>0</v>
      </c>
      <c r="C38" s="94" t="s">
        <v>154</v>
      </c>
      <c r="D38" s="72"/>
      <c r="E38" s="72"/>
      <c r="F38" s="73"/>
    </row>
    <row r="39" spans="2:6" x14ac:dyDescent="0.25">
      <c r="B39" s="95" t="s">
        <v>1</v>
      </c>
      <c r="C39" s="96" t="s">
        <v>155</v>
      </c>
      <c r="D39" s="72"/>
      <c r="E39" s="46"/>
      <c r="F39" s="2"/>
    </row>
    <row r="40" spans="2:6" x14ac:dyDescent="0.25">
      <c r="B40" s="95" t="s">
        <v>2</v>
      </c>
      <c r="C40" s="97"/>
      <c r="D40" s="72"/>
      <c r="E40" s="58"/>
      <c r="F40" s="2"/>
    </row>
    <row r="41" spans="2:6" x14ac:dyDescent="0.25">
      <c r="B41" s="95" t="s">
        <v>3</v>
      </c>
      <c r="C41" s="97"/>
      <c r="D41" s="72"/>
      <c r="E41" s="2"/>
      <c r="F41" s="2"/>
    </row>
    <row r="42" spans="2:6" x14ac:dyDescent="0.25">
      <c r="B42" s="95" t="s">
        <v>4</v>
      </c>
      <c r="C42" s="97"/>
      <c r="D42" s="72"/>
      <c r="E42" s="2"/>
      <c r="F42" s="2"/>
    </row>
    <row r="43" spans="2:6" x14ac:dyDescent="0.25">
      <c r="B43" s="98" t="s">
        <v>5</v>
      </c>
      <c r="C43" s="99"/>
      <c r="D43" s="72"/>
      <c r="E43" s="2"/>
      <c r="F43" s="2"/>
    </row>
    <row r="44" spans="2:6" x14ac:dyDescent="0.25">
      <c r="B44" s="95" t="s">
        <v>6</v>
      </c>
      <c r="C44" s="97">
        <v>7055</v>
      </c>
      <c r="D44" s="72"/>
      <c r="E44" s="74"/>
      <c r="F44" s="2"/>
    </row>
    <row r="45" spans="2:6" x14ac:dyDescent="0.25">
      <c r="B45" s="95" t="s">
        <v>7</v>
      </c>
      <c r="C45" s="97"/>
      <c r="D45" s="72"/>
      <c r="E45" s="74"/>
      <c r="F45" s="2"/>
    </row>
    <row r="46" spans="2:6" ht="15.75" thickBot="1" x14ac:dyDescent="0.3">
      <c r="B46" s="100" t="s">
        <v>8</v>
      </c>
      <c r="C46" s="101"/>
      <c r="D46" s="72"/>
      <c r="E46" s="74"/>
      <c r="F46" s="79"/>
    </row>
    <row r="47" spans="2:6" ht="15.75" thickBot="1" x14ac:dyDescent="0.3">
      <c r="B47" s="89" t="s">
        <v>9</v>
      </c>
      <c r="C47" s="89"/>
      <c r="D47" s="89" t="s">
        <v>11</v>
      </c>
      <c r="E47" s="102" t="s">
        <v>12</v>
      </c>
      <c r="F47" s="89" t="s">
        <v>13</v>
      </c>
    </row>
    <row r="48" spans="2:6" x14ac:dyDescent="0.25">
      <c r="B48" s="85"/>
      <c r="C48" s="49"/>
      <c r="D48" s="85"/>
      <c r="E48" s="85"/>
      <c r="F48" s="110"/>
    </row>
    <row r="49" spans="2:6" x14ac:dyDescent="0.25">
      <c r="B49" s="110"/>
      <c r="C49" s="49" t="s">
        <v>156</v>
      </c>
      <c r="D49" s="87">
        <v>1</v>
      </c>
      <c r="E49" s="45">
        <v>300300</v>
      </c>
      <c r="F49" s="51">
        <f>E49*D49</f>
        <v>300300</v>
      </c>
    </row>
    <row r="50" spans="2:6" x14ac:dyDescent="0.25">
      <c r="B50" s="85"/>
      <c r="C50" s="86" t="s">
        <v>157</v>
      </c>
      <c r="D50" s="87">
        <v>1</v>
      </c>
      <c r="E50" s="51">
        <v>180000</v>
      </c>
      <c r="F50" s="51">
        <f>E50*D50</f>
        <v>180000</v>
      </c>
    </row>
    <row r="51" spans="2:6" x14ac:dyDescent="0.25">
      <c r="B51" s="111"/>
      <c r="C51" s="83"/>
      <c r="D51" s="80"/>
      <c r="E51" s="84" t="s">
        <v>77</v>
      </c>
      <c r="F51" s="45">
        <f>SUM(F49:F50)</f>
        <v>480300</v>
      </c>
    </row>
    <row r="53" spans="2:6" ht="15.75" thickBot="1" x14ac:dyDescent="0.3"/>
    <row r="54" spans="2:6" ht="15.75" thickBot="1" x14ac:dyDescent="0.3">
      <c r="B54" s="35"/>
      <c r="C54" s="36" t="s">
        <v>84</v>
      </c>
      <c r="D54" s="1"/>
      <c r="E54" s="2"/>
      <c r="F54" s="3"/>
    </row>
    <row r="55" spans="2:6" ht="15.75" x14ac:dyDescent="0.3">
      <c r="B55" s="37" t="s">
        <v>0</v>
      </c>
      <c r="C55" s="112" t="s">
        <v>154</v>
      </c>
      <c r="D55" s="4"/>
      <c r="E55" s="5"/>
      <c r="F55" s="6"/>
    </row>
    <row r="56" spans="2:6" ht="15.75" x14ac:dyDescent="0.3">
      <c r="B56" s="39" t="s">
        <v>1</v>
      </c>
      <c r="C56" s="96"/>
      <c r="D56" s="7"/>
      <c r="E56" s="46"/>
      <c r="F56" s="8"/>
    </row>
    <row r="57" spans="2:6" ht="16.5" x14ac:dyDescent="0.3">
      <c r="B57" s="39" t="s">
        <v>2</v>
      </c>
      <c r="C57" s="41"/>
      <c r="D57" s="9"/>
      <c r="E57" s="61">
        <v>41996</v>
      </c>
      <c r="F57" s="8"/>
    </row>
    <row r="58" spans="2:6" ht="15.75" x14ac:dyDescent="0.3">
      <c r="B58" s="39" t="s">
        <v>3</v>
      </c>
      <c r="C58" s="41"/>
      <c r="D58" s="4"/>
      <c r="E58" s="68" t="s">
        <v>174</v>
      </c>
      <c r="F58" s="8"/>
    </row>
    <row r="59" spans="2:6" ht="15.75" x14ac:dyDescent="0.3">
      <c r="B59" s="39" t="s">
        <v>4</v>
      </c>
      <c r="C59" s="41"/>
      <c r="D59" s="4"/>
      <c r="E59" s="8"/>
      <c r="F59" s="8"/>
    </row>
    <row r="60" spans="2:6" ht="15.75" x14ac:dyDescent="0.3">
      <c r="B60" s="16" t="s">
        <v>5</v>
      </c>
      <c r="C60" s="17"/>
      <c r="D60" s="4"/>
      <c r="E60" s="8"/>
      <c r="F60" s="8"/>
    </row>
    <row r="61" spans="2:6" ht="15.75" x14ac:dyDescent="0.3">
      <c r="B61" s="42" t="s">
        <v>6</v>
      </c>
      <c r="C61" s="43">
        <v>7056</v>
      </c>
      <c r="D61" s="4"/>
      <c r="E61" s="12"/>
      <c r="F61" s="8"/>
    </row>
    <row r="62" spans="2:6" ht="15.75" x14ac:dyDescent="0.3">
      <c r="B62" s="42" t="s">
        <v>7</v>
      </c>
      <c r="C62" s="43"/>
      <c r="D62" s="4"/>
      <c r="E62" s="12"/>
      <c r="F62" s="8"/>
    </row>
    <row r="63" spans="2:6" ht="16.5" thickBot="1" x14ac:dyDescent="0.35">
      <c r="B63" s="42" t="s">
        <v>8</v>
      </c>
      <c r="C63" s="43"/>
      <c r="D63" s="4"/>
      <c r="E63" s="12"/>
      <c r="F63" s="47"/>
    </row>
    <row r="64" spans="2:6" ht="16.5" thickBot="1" x14ac:dyDescent="0.35">
      <c r="B64" s="69" t="s">
        <v>9</v>
      </c>
      <c r="C64" s="70" t="s">
        <v>10</v>
      </c>
      <c r="D64" s="70" t="s">
        <v>11</v>
      </c>
      <c r="E64" s="70" t="s">
        <v>12</v>
      </c>
      <c r="F64" s="71" t="s">
        <v>13</v>
      </c>
    </row>
    <row r="65" spans="2:6" x14ac:dyDescent="0.25">
      <c r="B65" s="50"/>
      <c r="C65" s="49" t="s">
        <v>158</v>
      </c>
      <c r="D65" s="50">
        <v>1</v>
      </c>
      <c r="E65" s="51">
        <v>220000</v>
      </c>
      <c r="F65" s="66">
        <f>E65*D65</f>
        <v>220000</v>
      </c>
    </row>
    <row r="66" spans="2:6" ht="15.75" x14ac:dyDescent="0.3">
      <c r="B66" s="114"/>
      <c r="C66" s="44" t="s">
        <v>159</v>
      </c>
      <c r="D66" s="44">
        <v>1</v>
      </c>
      <c r="E66" s="117">
        <v>180000</v>
      </c>
      <c r="F66" s="117">
        <f>E66*D66</f>
        <v>180000</v>
      </c>
    </row>
    <row r="67" spans="2:6" ht="15.75" x14ac:dyDescent="0.3">
      <c r="B67" s="114"/>
      <c r="C67" s="21"/>
      <c r="D67" s="44"/>
      <c r="E67" s="22" t="s">
        <v>14</v>
      </c>
      <c r="F67" s="31">
        <f>SUM(F65:F66)</f>
        <v>400000</v>
      </c>
    </row>
    <row r="69" spans="2:6" ht="15.75" thickBot="1" x14ac:dyDescent="0.3"/>
    <row r="70" spans="2:6" ht="15.75" thickBot="1" x14ac:dyDescent="0.3">
      <c r="B70" s="35"/>
      <c r="C70" s="36" t="s">
        <v>85</v>
      </c>
      <c r="D70" s="1"/>
      <c r="E70" s="2"/>
      <c r="F70" s="3"/>
    </row>
    <row r="71" spans="2:6" ht="15.75" x14ac:dyDescent="0.3">
      <c r="B71" s="37" t="s">
        <v>0</v>
      </c>
      <c r="C71" s="168" t="s">
        <v>163</v>
      </c>
      <c r="D71" s="4"/>
      <c r="E71" s="5" t="s">
        <v>22</v>
      </c>
      <c r="F71" s="6"/>
    </row>
    <row r="72" spans="2:6" ht="15.75" x14ac:dyDescent="0.3">
      <c r="B72" s="39" t="s">
        <v>1</v>
      </c>
      <c r="C72" s="175" t="s">
        <v>176</v>
      </c>
      <c r="D72" s="7"/>
      <c r="E72" s="46"/>
      <c r="F72" s="8"/>
    </row>
    <row r="73" spans="2:6" ht="16.5" x14ac:dyDescent="0.3">
      <c r="B73" s="39" t="s">
        <v>2</v>
      </c>
      <c r="C73" s="169"/>
      <c r="D73" s="9"/>
      <c r="E73" s="61">
        <v>41996</v>
      </c>
      <c r="F73" s="8"/>
    </row>
    <row r="74" spans="2:6" ht="15.75" x14ac:dyDescent="0.3">
      <c r="B74" s="39" t="s">
        <v>3</v>
      </c>
      <c r="C74" s="169"/>
      <c r="D74" s="4"/>
      <c r="E74" s="68" t="s">
        <v>183</v>
      </c>
      <c r="F74" s="8"/>
    </row>
    <row r="75" spans="2:6" ht="15.75" x14ac:dyDescent="0.3">
      <c r="B75" s="39" t="s">
        <v>4</v>
      </c>
      <c r="C75" s="169"/>
      <c r="D75" s="4"/>
      <c r="E75" s="8"/>
      <c r="F75" s="8"/>
    </row>
    <row r="76" spans="2:6" ht="15.75" x14ac:dyDescent="0.3">
      <c r="B76" s="16" t="s">
        <v>5</v>
      </c>
      <c r="C76" s="166">
        <v>2</v>
      </c>
      <c r="D76" s="4"/>
      <c r="E76" s="8"/>
      <c r="F76" s="8"/>
    </row>
    <row r="77" spans="2:6" ht="15.75" x14ac:dyDescent="0.3">
      <c r="B77" s="42" t="s">
        <v>6</v>
      </c>
      <c r="C77" s="170"/>
      <c r="D77" s="4"/>
      <c r="E77" s="12"/>
      <c r="F77" s="8"/>
    </row>
    <row r="78" spans="2:6" ht="15.75" x14ac:dyDescent="0.3">
      <c r="B78" s="42" t="s">
        <v>7</v>
      </c>
      <c r="C78" s="170"/>
      <c r="D78" s="4"/>
      <c r="E78" s="12"/>
      <c r="F78" s="8"/>
    </row>
    <row r="79" spans="2:6" ht="16.5" thickBot="1" x14ac:dyDescent="0.35">
      <c r="B79" s="42" t="s">
        <v>8</v>
      </c>
      <c r="C79" s="170"/>
      <c r="D79" s="4"/>
      <c r="E79" s="12"/>
      <c r="F79" s="47"/>
    </row>
    <row r="80" spans="2:6" ht="16.5" thickBot="1" x14ac:dyDescent="0.35">
      <c r="B80" s="69" t="s">
        <v>9</v>
      </c>
      <c r="C80" s="176" t="s">
        <v>10</v>
      </c>
      <c r="D80" s="70" t="s">
        <v>11</v>
      </c>
      <c r="E80" s="70" t="s">
        <v>12</v>
      </c>
      <c r="F80" s="71" t="s">
        <v>13</v>
      </c>
    </row>
    <row r="81" spans="2:6" x14ac:dyDescent="0.25">
      <c r="B81" s="50"/>
      <c r="C81" s="167"/>
      <c r="D81" s="50"/>
      <c r="E81" s="51"/>
      <c r="F81" s="66"/>
    </row>
    <row r="82" spans="2:6" ht="15.75" x14ac:dyDescent="0.3">
      <c r="B82" s="174">
        <v>950000003</v>
      </c>
      <c r="C82" s="171" t="s">
        <v>164</v>
      </c>
      <c r="D82" s="172">
        <v>1</v>
      </c>
      <c r="E82" s="173">
        <v>42017</v>
      </c>
      <c r="F82" s="65">
        <f>E82*D82</f>
        <v>42017</v>
      </c>
    </row>
    <row r="83" spans="2:6" ht="15.75" x14ac:dyDescent="0.3">
      <c r="B83" s="114"/>
      <c r="C83" s="21"/>
      <c r="D83" s="44"/>
      <c r="E83" s="22" t="s">
        <v>14</v>
      </c>
      <c r="F83" s="31">
        <f>SUM(F82)</f>
        <v>42017</v>
      </c>
    </row>
    <row r="85" spans="2:6" x14ac:dyDescent="0.25">
      <c r="E85" s="67" t="s">
        <v>16</v>
      </c>
      <c r="F85" s="109">
        <f>F83+F67+F34+F17</f>
        <v>1046877</v>
      </c>
    </row>
  </sheetData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1"/>
  <sheetViews>
    <sheetView topLeftCell="A31" workbookViewId="0">
      <selection activeCell="I44" sqref="I44"/>
    </sheetView>
  </sheetViews>
  <sheetFormatPr baseColWidth="10" defaultRowHeight="15" x14ac:dyDescent="0.25"/>
  <cols>
    <col min="2" max="2" width="33" customWidth="1"/>
    <col min="3" max="3" width="40.140625" customWidth="1"/>
    <col min="4" max="4" width="13.7109375" customWidth="1"/>
    <col min="5" max="5" width="14.5703125" customWidth="1"/>
    <col min="6" max="6" width="13.5703125" customWidth="1"/>
  </cols>
  <sheetData>
    <row r="2" spans="2:6" ht="15.75" thickBot="1" x14ac:dyDescent="0.3"/>
    <row r="3" spans="2:6" ht="15.75" thickBot="1" x14ac:dyDescent="0.3">
      <c r="B3" s="35"/>
      <c r="C3" s="36" t="s">
        <v>86</v>
      </c>
      <c r="D3" s="1"/>
      <c r="E3" s="2"/>
      <c r="F3" s="3"/>
    </row>
    <row r="4" spans="2:6" ht="15.75" x14ac:dyDescent="0.3">
      <c r="B4" s="37" t="s">
        <v>0</v>
      </c>
      <c r="C4" s="112" t="s">
        <v>165</v>
      </c>
      <c r="D4" s="4"/>
      <c r="E4" s="5" t="s">
        <v>22</v>
      </c>
      <c r="F4" s="6"/>
    </row>
    <row r="5" spans="2:6" ht="15.75" x14ac:dyDescent="0.3">
      <c r="B5" s="39" t="s">
        <v>1</v>
      </c>
      <c r="C5" s="113" t="s">
        <v>166</v>
      </c>
      <c r="D5" s="7"/>
      <c r="E5" s="46"/>
      <c r="F5" s="8"/>
    </row>
    <row r="6" spans="2:6" ht="16.5" x14ac:dyDescent="0.3">
      <c r="B6" s="39" t="s">
        <v>2</v>
      </c>
      <c r="C6" s="41"/>
      <c r="D6" s="9"/>
      <c r="E6" s="61">
        <v>41996</v>
      </c>
      <c r="F6" s="8"/>
    </row>
    <row r="7" spans="2:6" ht="15.75" x14ac:dyDescent="0.3">
      <c r="B7" s="39" t="s">
        <v>3</v>
      </c>
      <c r="C7" s="41"/>
      <c r="D7" s="4"/>
      <c r="E7" s="68" t="s">
        <v>175</v>
      </c>
      <c r="F7" s="8"/>
    </row>
    <row r="8" spans="2:6" ht="15.75" x14ac:dyDescent="0.3">
      <c r="B8" s="39" t="s">
        <v>4</v>
      </c>
      <c r="C8" s="41"/>
      <c r="D8" s="4"/>
      <c r="E8" s="8"/>
      <c r="F8" s="8"/>
    </row>
    <row r="9" spans="2:6" ht="15.75" x14ac:dyDescent="0.3">
      <c r="B9" s="16" t="s">
        <v>5</v>
      </c>
      <c r="C9" s="17">
        <v>2</v>
      </c>
      <c r="D9" s="4"/>
      <c r="E9" s="8"/>
      <c r="F9" s="8"/>
    </row>
    <row r="10" spans="2:6" ht="15.75" x14ac:dyDescent="0.3">
      <c r="B10" s="42" t="s">
        <v>6</v>
      </c>
      <c r="C10" s="43" t="s">
        <v>167</v>
      </c>
      <c r="D10" s="4"/>
      <c r="E10" s="12"/>
      <c r="F10" s="8"/>
    </row>
    <row r="11" spans="2:6" ht="15.75" x14ac:dyDescent="0.3">
      <c r="B11" s="42" t="s">
        <v>7</v>
      </c>
      <c r="C11" s="43"/>
      <c r="D11" s="4"/>
      <c r="E11" s="12"/>
      <c r="F11" s="8"/>
    </row>
    <row r="12" spans="2:6" ht="16.5" thickBot="1" x14ac:dyDescent="0.35">
      <c r="B12" s="42" t="s">
        <v>8</v>
      </c>
      <c r="C12" s="43"/>
      <c r="D12" s="4"/>
      <c r="E12" s="12"/>
      <c r="F12" s="47"/>
    </row>
    <row r="13" spans="2:6" ht="16.5" thickBot="1" x14ac:dyDescent="0.35">
      <c r="B13" s="69" t="s">
        <v>9</v>
      </c>
      <c r="C13" s="70"/>
      <c r="D13" s="70" t="s">
        <v>11</v>
      </c>
      <c r="E13" s="70" t="s">
        <v>12</v>
      </c>
      <c r="F13" s="71" t="s">
        <v>13</v>
      </c>
    </row>
    <row r="14" spans="2:6" x14ac:dyDescent="0.25">
      <c r="B14" s="50"/>
      <c r="C14" s="49"/>
      <c r="D14" s="50"/>
      <c r="E14" s="51"/>
      <c r="F14" s="66"/>
    </row>
    <row r="15" spans="2:6" x14ac:dyDescent="0.25">
      <c r="B15" s="172">
        <v>3200000000</v>
      </c>
      <c r="C15" s="171" t="s">
        <v>37</v>
      </c>
      <c r="D15" s="172">
        <v>1</v>
      </c>
      <c r="E15" s="173">
        <v>36900</v>
      </c>
      <c r="F15" s="160">
        <f>E15*D15</f>
        <v>36900</v>
      </c>
    </row>
    <row r="16" spans="2:6" ht="15.75" x14ac:dyDescent="0.3">
      <c r="B16" s="114"/>
      <c r="C16" s="21"/>
      <c r="D16" s="44"/>
      <c r="E16" s="22" t="s">
        <v>14</v>
      </c>
      <c r="F16" s="31">
        <f>SUM(F15:F15)</f>
        <v>36900</v>
      </c>
    </row>
    <row r="18" spans="2:6" ht="15.75" thickBot="1" x14ac:dyDescent="0.3"/>
    <row r="19" spans="2:6" ht="15.75" thickBot="1" x14ac:dyDescent="0.3">
      <c r="B19" s="35"/>
      <c r="C19" s="36" t="s">
        <v>87</v>
      </c>
      <c r="D19" s="1"/>
      <c r="E19" s="2"/>
      <c r="F19" s="3"/>
    </row>
    <row r="20" spans="2:6" ht="15.75" x14ac:dyDescent="0.3">
      <c r="B20" s="37" t="s">
        <v>0</v>
      </c>
      <c r="C20" s="112" t="s">
        <v>168</v>
      </c>
      <c r="D20" s="4"/>
      <c r="E20" s="5" t="s">
        <v>22</v>
      </c>
      <c r="F20" s="6"/>
    </row>
    <row r="21" spans="2:6" ht="15.75" x14ac:dyDescent="0.3">
      <c r="B21" s="39" t="s">
        <v>1</v>
      </c>
      <c r="C21" s="113" t="s">
        <v>111</v>
      </c>
      <c r="D21" s="7"/>
      <c r="E21" s="46"/>
      <c r="F21" s="8"/>
    </row>
    <row r="22" spans="2:6" ht="16.5" x14ac:dyDescent="0.3">
      <c r="B22" s="39" t="s">
        <v>2</v>
      </c>
      <c r="C22" s="41"/>
      <c r="D22" s="9"/>
      <c r="E22" s="61">
        <v>42002</v>
      </c>
      <c r="F22" s="8"/>
    </row>
    <row r="23" spans="2:6" ht="15.75" x14ac:dyDescent="0.3">
      <c r="B23" s="39" t="s">
        <v>3</v>
      </c>
      <c r="C23" s="41"/>
      <c r="D23" s="4"/>
      <c r="E23" s="68" t="s">
        <v>197</v>
      </c>
      <c r="F23" s="8"/>
    </row>
    <row r="24" spans="2:6" ht="15.75" x14ac:dyDescent="0.3">
      <c r="B24" s="39" t="s">
        <v>4</v>
      </c>
      <c r="C24" s="41">
        <v>203154</v>
      </c>
      <c r="D24" s="4"/>
      <c r="E24" s="8"/>
      <c r="F24" s="8"/>
    </row>
    <row r="25" spans="2:6" ht="15.75" x14ac:dyDescent="0.3">
      <c r="B25" s="16" t="s">
        <v>5</v>
      </c>
      <c r="C25" s="17">
        <v>1</v>
      </c>
      <c r="D25" s="4"/>
      <c r="E25" s="8"/>
      <c r="F25" s="8"/>
    </row>
    <row r="26" spans="2:6" ht="15.75" x14ac:dyDescent="0.3">
      <c r="B26" s="42" t="s">
        <v>6</v>
      </c>
      <c r="C26" s="43">
        <v>7141</v>
      </c>
      <c r="D26" s="4"/>
      <c r="E26" s="12"/>
      <c r="F26" s="8"/>
    </row>
    <row r="27" spans="2:6" ht="15.75" x14ac:dyDescent="0.3">
      <c r="B27" s="42" t="s">
        <v>7</v>
      </c>
      <c r="C27" s="43"/>
      <c r="D27" s="4"/>
      <c r="E27" s="12"/>
      <c r="F27" s="8"/>
    </row>
    <row r="28" spans="2:6" ht="16.5" thickBot="1" x14ac:dyDescent="0.35">
      <c r="B28" s="42" t="s">
        <v>8</v>
      </c>
      <c r="C28" s="43"/>
      <c r="D28" s="4"/>
      <c r="E28" s="12"/>
      <c r="F28" s="47"/>
    </row>
    <row r="29" spans="2:6" ht="16.5" thickBot="1" x14ac:dyDescent="0.35">
      <c r="B29" s="69" t="s">
        <v>9</v>
      </c>
      <c r="C29" s="70"/>
      <c r="D29" s="70" t="s">
        <v>11</v>
      </c>
      <c r="E29" s="70" t="s">
        <v>12</v>
      </c>
      <c r="F29" s="71" t="s">
        <v>13</v>
      </c>
    </row>
    <row r="30" spans="2:6" x14ac:dyDescent="0.25">
      <c r="B30" s="50"/>
      <c r="C30" s="49"/>
      <c r="D30" s="50"/>
      <c r="E30" s="51"/>
      <c r="F30" s="66"/>
    </row>
    <row r="31" spans="2:6" ht="15.75" x14ac:dyDescent="0.3">
      <c r="B31" s="114">
        <v>100000000</v>
      </c>
      <c r="C31" s="44" t="s">
        <v>169</v>
      </c>
      <c r="D31" s="44">
        <v>1</v>
      </c>
      <c r="E31" s="65">
        <v>310000</v>
      </c>
      <c r="F31" s="65">
        <f>E31*D31</f>
        <v>310000</v>
      </c>
    </row>
    <row r="32" spans="2:6" ht="15.75" x14ac:dyDescent="0.3">
      <c r="B32" s="114"/>
      <c r="C32" s="21"/>
      <c r="D32" s="44"/>
      <c r="E32" s="22" t="s">
        <v>14</v>
      </c>
      <c r="F32" s="31">
        <f>SUM(F31)</f>
        <v>310000</v>
      </c>
    </row>
    <row r="34" spans="2:6" ht="15.75" thickBot="1" x14ac:dyDescent="0.3"/>
    <row r="35" spans="2:6" ht="15.75" thickBot="1" x14ac:dyDescent="0.3">
      <c r="B35" s="134"/>
      <c r="C35" s="135" t="s">
        <v>88</v>
      </c>
      <c r="D35" s="118"/>
      <c r="E35" s="119"/>
      <c r="F35" s="120"/>
    </row>
    <row r="36" spans="2:6" ht="15.75" x14ac:dyDescent="0.3">
      <c r="B36" s="136" t="s">
        <v>0</v>
      </c>
      <c r="C36" s="168" t="s">
        <v>105</v>
      </c>
      <c r="D36" s="121"/>
      <c r="E36" s="122" t="s">
        <v>22</v>
      </c>
      <c r="F36" s="123"/>
    </row>
    <row r="37" spans="2:6" ht="15.75" x14ac:dyDescent="0.3">
      <c r="B37" s="138" t="s">
        <v>1</v>
      </c>
      <c r="C37" s="139" t="s">
        <v>177</v>
      </c>
      <c r="D37" s="124"/>
      <c r="E37" s="144"/>
      <c r="F37" s="125"/>
    </row>
    <row r="38" spans="2:6" ht="16.5" x14ac:dyDescent="0.3">
      <c r="B38" s="138" t="s">
        <v>2</v>
      </c>
      <c r="C38" s="169"/>
      <c r="D38" s="126"/>
      <c r="E38" s="159"/>
      <c r="F38" s="125"/>
    </row>
    <row r="39" spans="2:6" ht="15.75" x14ac:dyDescent="0.3">
      <c r="B39" s="138" t="s">
        <v>3</v>
      </c>
      <c r="C39" s="169"/>
      <c r="D39" s="121"/>
      <c r="E39" s="153"/>
      <c r="F39" s="125"/>
    </row>
    <row r="40" spans="2:6" ht="15.75" x14ac:dyDescent="0.3">
      <c r="B40" s="138" t="s">
        <v>4</v>
      </c>
      <c r="C40" s="169"/>
      <c r="D40" s="121"/>
      <c r="E40" s="125"/>
      <c r="F40" s="125"/>
    </row>
    <row r="41" spans="2:6" ht="15.75" x14ac:dyDescent="0.3">
      <c r="B41" s="128" t="s">
        <v>5</v>
      </c>
      <c r="C41" s="166"/>
      <c r="D41" s="121"/>
      <c r="E41" s="125"/>
      <c r="F41" s="125"/>
    </row>
    <row r="42" spans="2:6" ht="15.75" x14ac:dyDescent="0.3">
      <c r="B42" s="141" t="s">
        <v>6</v>
      </c>
      <c r="C42" s="170"/>
      <c r="D42" s="121"/>
      <c r="E42" s="127"/>
      <c r="F42" s="125"/>
    </row>
    <row r="43" spans="2:6" ht="15.75" x14ac:dyDescent="0.3">
      <c r="B43" s="141" t="s">
        <v>7</v>
      </c>
      <c r="C43" s="170"/>
      <c r="D43" s="121"/>
      <c r="E43" s="127"/>
      <c r="F43" s="125"/>
    </row>
    <row r="44" spans="2:6" ht="16.5" thickBot="1" x14ac:dyDescent="0.35">
      <c r="B44" s="141" t="s">
        <v>8</v>
      </c>
      <c r="C44" s="170"/>
      <c r="D44" s="121"/>
      <c r="E44" s="127"/>
      <c r="F44" s="145"/>
    </row>
    <row r="45" spans="2:6" ht="16.5" thickBot="1" x14ac:dyDescent="0.35">
      <c r="B45" s="154" t="s">
        <v>9</v>
      </c>
      <c r="C45" s="176"/>
      <c r="D45" s="176" t="s">
        <v>11</v>
      </c>
      <c r="E45" s="176" t="s">
        <v>12</v>
      </c>
      <c r="F45" s="156" t="s">
        <v>13</v>
      </c>
    </row>
    <row r="46" spans="2:6" x14ac:dyDescent="0.25">
      <c r="B46" s="172"/>
      <c r="C46" s="171"/>
      <c r="D46" s="172"/>
      <c r="E46" s="173"/>
      <c r="F46" s="160"/>
    </row>
    <row r="47" spans="2:6" ht="15.75" x14ac:dyDescent="0.3">
      <c r="B47" s="130" t="s">
        <v>106</v>
      </c>
      <c r="C47" s="143" t="s">
        <v>107</v>
      </c>
      <c r="D47" s="143">
        <v>5</v>
      </c>
      <c r="E47" s="150">
        <v>19990</v>
      </c>
      <c r="F47" s="150">
        <f>E47*D47</f>
        <v>99950</v>
      </c>
    </row>
    <row r="48" spans="2:6" ht="15.75" x14ac:dyDescent="0.3">
      <c r="B48" s="130"/>
      <c r="C48" s="131"/>
      <c r="D48" s="143"/>
      <c r="E48" s="132" t="s">
        <v>14</v>
      </c>
      <c r="F48" s="133">
        <f>SUM(F47)</f>
        <v>99950</v>
      </c>
    </row>
    <row r="51" spans="5:6" x14ac:dyDescent="0.25">
      <c r="E51" s="67" t="s">
        <v>16</v>
      </c>
      <c r="F51" s="109">
        <f>F32+F16</f>
        <v>346900</v>
      </c>
    </row>
  </sheetData>
  <pageMargins left="0.7" right="0.7" top="0.75" bottom="0.75" header="0.3" footer="0.3"/>
  <pageSetup paperSize="9" scale="5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49" workbookViewId="0">
      <selection activeCell="D71" sqref="D71"/>
    </sheetView>
  </sheetViews>
  <sheetFormatPr baseColWidth="10" defaultRowHeight="15" x14ac:dyDescent="0.25"/>
  <cols>
    <col min="2" max="2" width="30.85546875" customWidth="1"/>
    <col min="3" max="3" width="38" customWidth="1"/>
    <col min="4" max="4" width="13.7109375" customWidth="1"/>
    <col min="5" max="5" width="15.5703125" customWidth="1"/>
    <col min="6" max="6" width="14.85546875" customWidth="1"/>
  </cols>
  <sheetData>
    <row r="1" spans="2:6" ht="15.75" thickBot="1" x14ac:dyDescent="0.3"/>
    <row r="2" spans="2:6" ht="15.75" thickBot="1" x14ac:dyDescent="0.3">
      <c r="B2" s="35"/>
      <c r="C2" s="36" t="s">
        <v>89</v>
      </c>
      <c r="D2" s="1"/>
      <c r="E2" s="2"/>
      <c r="F2" s="3"/>
    </row>
    <row r="3" spans="2:6" ht="15.75" x14ac:dyDescent="0.3">
      <c r="B3" s="37" t="s">
        <v>0</v>
      </c>
      <c r="C3" s="168" t="s">
        <v>165</v>
      </c>
      <c r="D3" s="4"/>
      <c r="E3" s="5" t="s">
        <v>22</v>
      </c>
      <c r="F3" s="6"/>
    </row>
    <row r="4" spans="2:6" ht="15.75" x14ac:dyDescent="0.3">
      <c r="B4" s="39" t="s">
        <v>1</v>
      </c>
      <c r="C4" s="139" t="s">
        <v>166</v>
      </c>
      <c r="D4" s="7"/>
      <c r="E4" s="46"/>
      <c r="F4" s="8"/>
    </row>
    <row r="5" spans="2:6" ht="16.5" x14ac:dyDescent="0.3">
      <c r="B5" s="39" t="s">
        <v>2</v>
      </c>
      <c r="C5" s="41"/>
      <c r="D5" s="9"/>
      <c r="E5" s="61">
        <v>42003</v>
      </c>
      <c r="F5" s="8"/>
    </row>
    <row r="6" spans="2:6" ht="15.75" x14ac:dyDescent="0.3">
      <c r="B6" s="39" t="s">
        <v>3</v>
      </c>
      <c r="C6" s="41"/>
      <c r="D6" s="4"/>
      <c r="E6" s="68" t="s">
        <v>202</v>
      </c>
      <c r="F6" s="8"/>
    </row>
    <row r="7" spans="2:6" ht="15.75" x14ac:dyDescent="0.3">
      <c r="B7" s="39" t="s">
        <v>4</v>
      </c>
      <c r="C7" s="41"/>
      <c r="D7" s="4"/>
      <c r="E7" s="8"/>
      <c r="F7" s="8"/>
    </row>
    <row r="8" spans="2:6" ht="15.75" x14ac:dyDescent="0.3">
      <c r="B8" s="16" t="s">
        <v>5</v>
      </c>
      <c r="C8" s="17"/>
      <c r="D8" s="4"/>
      <c r="E8" s="8"/>
      <c r="F8" s="8"/>
    </row>
    <row r="9" spans="2:6" ht="15.75" x14ac:dyDescent="0.3">
      <c r="B9" s="42" t="s">
        <v>6</v>
      </c>
      <c r="C9" s="43" t="s">
        <v>182</v>
      </c>
      <c r="D9" s="4"/>
      <c r="E9" s="12"/>
      <c r="F9" s="8"/>
    </row>
    <row r="10" spans="2:6" ht="15.75" x14ac:dyDescent="0.3">
      <c r="B10" s="42" t="s">
        <v>7</v>
      </c>
      <c r="C10" s="43"/>
      <c r="D10" s="4"/>
      <c r="E10" s="12"/>
      <c r="F10" s="8"/>
    </row>
    <row r="11" spans="2:6" ht="16.5" thickBot="1" x14ac:dyDescent="0.35">
      <c r="B11" s="42" t="s">
        <v>8</v>
      </c>
      <c r="C11" s="43"/>
      <c r="D11" s="4"/>
      <c r="E11" s="12"/>
      <c r="F11" s="47"/>
    </row>
    <row r="12" spans="2:6" ht="16.5" thickBot="1" x14ac:dyDescent="0.35">
      <c r="B12" s="69" t="s">
        <v>9</v>
      </c>
      <c r="C12" s="70"/>
      <c r="D12" s="70" t="s">
        <v>11</v>
      </c>
      <c r="E12" s="70" t="s">
        <v>12</v>
      </c>
      <c r="F12" s="71" t="s">
        <v>13</v>
      </c>
    </row>
    <row r="13" spans="2:6" x14ac:dyDescent="0.25">
      <c r="B13" s="50"/>
      <c r="C13" s="49"/>
      <c r="D13" s="50"/>
      <c r="E13" s="51"/>
      <c r="F13" s="66"/>
    </row>
    <row r="14" spans="2:6" x14ac:dyDescent="0.25">
      <c r="B14" s="172">
        <v>3200000000</v>
      </c>
      <c r="C14" s="171" t="s">
        <v>37</v>
      </c>
      <c r="D14" s="172">
        <v>1</v>
      </c>
      <c r="E14" s="65">
        <v>100000</v>
      </c>
      <c r="F14" s="65">
        <f>E14*D14</f>
        <v>100000</v>
      </c>
    </row>
    <row r="15" spans="2:6" ht="15.75" x14ac:dyDescent="0.3">
      <c r="B15" s="114"/>
      <c r="C15" s="21"/>
      <c r="D15" s="44"/>
      <c r="E15" s="22" t="s">
        <v>14</v>
      </c>
      <c r="F15" s="31">
        <f>SUM(F14)</f>
        <v>100000</v>
      </c>
    </row>
    <row r="17" spans="2:6" ht="15.75" thickBot="1" x14ac:dyDescent="0.3"/>
    <row r="18" spans="2:6" ht="15.75" thickBot="1" x14ac:dyDescent="0.3">
      <c r="B18" s="35"/>
      <c r="C18" s="36" t="s">
        <v>90</v>
      </c>
      <c r="D18" s="1"/>
      <c r="E18" s="2"/>
      <c r="F18" s="3"/>
    </row>
    <row r="19" spans="2:6" ht="15.75" x14ac:dyDescent="0.3">
      <c r="B19" s="37" t="s">
        <v>0</v>
      </c>
      <c r="C19" s="112" t="s">
        <v>108</v>
      </c>
      <c r="D19" s="4"/>
      <c r="E19" s="5" t="s">
        <v>22</v>
      </c>
      <c r="F19" s="6"/>
    </row>
    <row r="20" spans="2:6" ht="15.75" x14ac:dyDescent="0.3">
      <c r="B20" s="39" t="s">
        <v>1</v>
      </c>
      <c r="C20" s="113" t="s">
        <v>179</v>
      </c>
      <c r="D20" s="7"/>
      <c r="E20" s="46"/>
      <c r="F20" s="8"/>
    </row>
    <row r="21" spans="2:6" ht="16.5" x14ac:dyDescent="0.3">
      <c r="B21" s="39" t="s">
        <v>2</v>
      </c>
      <c r="C21" s="41">
        <v>130466</v>
      </c>
      <c r="D21" s="9"/>
      <c r="E21" s="61">
        <v>42003</v>
      </c>
      <c r="F21" s="8"/>
    </row>
    <row r="22" spans="2:6" ht="15.75" x14ac:dyDescent="0.3">
      <c r="B22" s="39" t="s">
        <v>3</v>
      </c>
      <c r="C22" s="41"/>
      <c r="D22" s="4"/>
      <c r="E22" s="68" t="s">
        <v>208</v>
      </c>
      <c r="F22" s="8"/>
    </row>
    <row r="23" spans="2:6" ht="15.75" x14ac:dyDescent="0.3">
      <c r="B23" s="39" t="s">
        <v>4</v>
      </c>
      <c r="C23" s="41">
        <v>4540091294</v>
      </c>
      <c r="D23" s="4"/>
      <c r="E23" s="8"/>
      <c r="F23" s="8"/>
    </row>
    <row r="24" spans="2:6" ht="15.75" x14ac:dyDescent="0.3">
      <c r="B24" s="16" t="s">
        <v>5</v>
      </c>
      <c r="C24" s="17"/>
      <c r="D24" s="4"/>
      <c r="E24" s="8"/>
      <c r="F24" s="8"/>
    </row>
    <row r="25" spans="2:6" ht="15.75" x14ac:dyDescent="0.3">
      <c r="B25" s="42" t="s">
        <v>6</v>
      </c>
      <c r="C25" s="43"/>
      <c r="D25" s="4"/>
      <c r="E25" s="12"/>
      <c r="F25" s="8"/>
    </row>
    <row r="26" spans="2:6" ht="15.75" x14ac:dyDescent="0.3">
      <c r="B26" s="42" t="s">
        <v>7</v>
      </c>
      <c r="C26" s="43"/>
      <c r="D26" s="4"/>
      <c r="E26" s="12"/>
      <c r="F26" s="8"/>
    </row>
    <row r="27" spans="2:6" ht="16.5" thickBot="1" x14ac:dyDescent="0.35">
      <c r="B27" s="42" t="s">
        <v>8</v>
      </c>
      <c r="C27" s="43"/>
      <c r="D27" s="4"/>
      <c r="E27" s="12"/>
      <c r="F27" s="47"/>
    </row>
    <row r="28" spans="2:6" ht="16.5" thickBot="1" x14ac:dyDescent="0.35">
      <c r="B28" s="69" t="s">
        <v>9</v>
      </c>
      <c r="C28" s="70"/>
      <c r="D28" s="70" t="s">
        <v>11</v>
      </c>
      <c r="E28" s="70" t="s">
        <v>12</v>
      </c>
      <c r="F28" s="71" t="s">
        <v>13</v>
      </c>
    </row>
    <row r="29" spans="2:6" x14ac:dyDescent="0.25">
      <c r="B29" s="50"/>
      <c r="C29" s="49"/>
      <c r="D29" s="50"/>
      <c r="E29" s="51"/>
      <c r="F29" s="66"/>
    </row>
    <row r="30" spans="2:6" ht="15.75" x14ac:dyDescent="0.3">
      <c r="B30" s="114"/>
      <c r="C30" s="44" t="s">
        <v>180</v>
      </c>
      <c r="D30" s="44">
        <v>1</v>
      </c>
      <c r="E30" s="65">
        <v>1588280</v>
      </c>
      <c r="F30" s="65">
        <f>E30*D30</f>
        <v>1588280</v>
      </c>
    </row>
    <row r="31" spans="2:6" ht="15.75" x14ac:dyDescent="0.3">
      <c r="B31" s="114"/>
      <c r="C31" s="21"/>
      <c r="D31" s="44"/>
      <c r="E31" s="22" t="s">
        <v>14</v>
      </c>
      <c r="F31" s="31">
        <f>SUM(F30)</f>
        <v>1588280</v>
      </c>
    </row>
    <row r="33" spans="2:6" ht="15.75" thickBot="1" x14ac:dyDescent="0.3"/>
    <row r="34" spans="2:6" ht="15.75" thickBot="1" x14ac:dyDescent="0.3">
      <c r="B34" s="35"/>
      <c r="C34" s="36" t="s">
        <v>91</v>
      </c>
      <c r="D34" s="1"/>
      <c r="E34" s="2"/>
      <c r="F34" s="3"/>
    </row>
    <row r="35" spans="2:6" ht="15.75" x14ac:dyDescent="0.3">
      <c r="B35" s="37" t="s">
        <v>0</v>
      </c>
      <c r="C35" s="168" t="s">
        <v>108</v>
      </c>
      <c r="D35" s="4"/>
      <c r="E35" s="5"/>
      <c r="F35" s="6"/>
    </row>
    <row r="36" spans="2:6" ht="15.75" x14ac:dyDescent="0.3">
      <c r="B36" s="39" t="s">
        <v>1</v>
      </c>
      <c r="C36" s="139" t="s">
        <v>179</v>
      </c>
      <c r="D36" s="7"/>
      <c r="E36" s="46"/>
      <c r="F36" s="8"/>
    </row>
    <row r="37" spans="2:6" ht="16.5" x14ac:dyDescent="0.3">
      <c r="B37" s="39" t="s">
        <v>2</v>
      </c>
      <c r="C37" s="41">
        <v>130463</v>
      </c>
      <c r="D37" s="9"/>
      <c r="E37" s="159">
        <v>42003</v>
      </c>
      <c r="F37" s="8"/>
    </row>
    <row r="38" spans="2:6" ht="15.75" x14ac:dyDescent="0.3">
      <c r="B38" s="39" t="s">
        <v>3</v>
      </c>
      <c r="C38" s="41"/>
      <c r="D38" s="4"/>
      <c r="E38" s="68" t="s">
        <v>207</v>
      </c>
      <c r="F38" s="8"/>
    </row>
    <row r="39" spans="2:6" ht="15.75" x14ac:dyDescent="0.3">
      <c r="B39" s="39" t="s">
        <v>4</v>
      </c>
      <c r="C39" s="41">
        <v>4540091304</v>
      </c>
      <c r="D39" s="4"/>
      <c r="E39" s="8"/>
      <c r="F39" s="8"/>
    </row>
    <row r="40" spans="2:6" ht="15.75" x14ac:dyDescent="0.3">
      <c r="B40" s="16" t="s">
        <v>5</v>
      </c>
      <c r="C40" s="17"/>
      <c r="D40" s="4"/>
      <c r="E40" s="8"/>
      <c r="F40" s="8"/>
    </row>
    <row r="41" spans="2:6" ht="15.75" x14ac:dyDescent="0.3">
      <c r="B41" s="42" t="s">
        <v>6</v>
      </c>
      <c r="C41" s="43"/>
      <c r="D41" s="4"/>
      <c r="E41" s="12"/>
      <c r="F41" s="8"/>
    </row>
    <row r="42" spans="2:6" ht="15.75" x14ac:dyDescent="0.3">
      <c r="B42" s="42" t="s">
        <v>7</v>
      </c>
      <c r="C42" s="43"/>
      <c r="D42" s="4"/>
      <c r="E42" s="12"/>
      <c r="F42" s="8"/>
    </row>
    <row r="43" spans="2:6" ht="16.5" thickBot="1" x14ac:dyDescent="0.35">
      <c r="B43" s="42" t="s">
        <v>8</v>
      </c>
      <c r="C43" s="43"/>
      <c r="D43" s="4"/>
      <c r="E43" s="12"/>
      <c r="F43" s="47"/>
    </row>
    <row r="44" spans="2:6" ht="16.5" thickBot="1" x14ac:dyDescent="0.35">
      <c r="B44" s="69" t="s">
        <v>9</v>
      </c>
      <c r="C44" s="70"/>
      <c r="D44" s="70" t="s">
        <v>11</v>
      </c>
      <c r="E44" s="70" t="s">
        <v>12</v>
      </c>
      <c r="F44" s="71" t="s">
        <v>13</v>
      </c>
    </row>
    <row r="45" spans="2:6" x14ac:dyDescent="0.25">
      <c r="B45" s="50"/>
      <c r="C45" s="49"/>
      <c r="D45" s="50"/>
      <c r="E45" s="51"/>
      <c r="F45" s="66"/>
    </row>
    <row r="46" spans="2:6" ht="15.75" x14ac:dyDescent="0.3">
      <c r="B46" s="114"/>
      <c r="C46" s="44" t="s">
        <v>181</v>
      </c>
      <c r="D46" s="44">
        <v>1</v>
      </c>
      <c r="E46" s="65">
        <v>1588280</v>
      </c>
      <c r="F46" s="65">
        <f>E46*D46</f>
        <v>1588280</v>
      </c>
    </row>
    <row r="47" spans="2:6" ht="15.75" x14ac:dyDescent="0.3">
      <c r="B47" s="114"/>
      <c r="C47" s="21"/>
      <c r="D47" s="44"/>
      <c r="E47" s="22" t="s">
        <v>14</v>
      </c>
      <c r="F47" s="31">
        <f>SUM(F46)</f>
        <v>1588280</v>
      </c>
    </row>
    <row r="49" spans="2:6" ht="15.75" thickBot="1" x14ac:dyDescent="0.3"/>
    <row r="50" spans="2:6" ht="15.75" thickBot="1" x14ac:dyDescent="0.3">
      <c r="B50" s="35"/>
      <c r="C50" s="36" t="s">
        <v>92</v>
      </c>
      <c r="D50" s="1"/>
      <c r="E50" s="2"/>
      <c r="F50" s="3"/>
    </row>
    <row r="51" spans="2:6" ht="15.75" x14ac:dyDescent="0.3">
      <c r="B51" s="37" t="s">
        <v>0</v>
      </c>
      <c r="C51" s="168" t="s">
        <v>165</v>
      </c>
      <c r="D51" s="4"/>
      <c r="E51" s="5" t="s">
        <v>22</v>
      </c>
      <c r="F51" s="6"/>
    </row>
    <row r="52" spans="2:6" ht="15.75" x14ac:dyDescent="0.3">
      <c r="B52" s="39" t="s">
        <v>1</v>
      </c>
      <c r="C52" s="139" t="s">
        <v>166</v>
      </c>
      <c r="D52" s="7"/>
      <c r="E52" s="46"/>
      <c r="F52" s="8"/>
    </row>
    <row r="53" spans="2:6" ht="16.5" x14ac:dyDescent="0.3">
      <c r="B53" s="39" t="s">
        <v>2</v>
      </c>
      <c r="C53" s="41"/>
      <c r="D53" s="9"/>
      <c r="E53" s="159">
        <v>42003</v>
      </c>
      <c r="F53" s="8"/>
    </row>
    <row r="54" spans="2:6" ht="15.75" x14ac:dyDescent="0.3">
      <c r="B54" s="39" t="s">
        <v>3</v>
      </c>
      <c r="C54" s="41"/>
      <c r="D54" s="4"/>
      <c r="E54" s="68" t="s">
        <v>203</v>
      </c>
      <c r="F54" s="8"/>
    </row>
    <row r="55" spans="2:6" ht="15.75" x14ac:dyDescent="0.3">
      <c r="B55" s="39" t="s">
        <v>4</v>
      </c>
      <c r="C55" s="41"/>
      <c r="D55" s="4"/>
      <c r="E55" s="8"/>
      <c r="F55" s="8"/>
    </row>
    <row r="56" spans="2:6" ht="15.75" x14ac:dyDescent="0.3">
      <c r="B56" s="16" t="s">
        <v>5</v>
      </c>
      <c r="C56" s="17"/>
      <c r="D56" s="4"/>
      <c r="E56" s="8"/>
      <c r="F56" s="8"/>
    </row>
    <row r="57" spans="2:6" ht="15.75" x14ac:dyDescent="0.3">
      <c r="B57" s="42" t="s">
        <v>6</v>
      </c>
      <c r="C57" s="43" t="s">
        <v>184</v>
      </c>
      <c r="D57" s="4"/>
      <c r="E57" s="12"/>
      <c r="F57" s="8"/>
    </row>
    <row r="58" spans="2:6" ht="15.75" x14ac:dyDescent="0.3">
      <c r="B58" s="42" t="s">
        <v>7</v>
      </c>
      <c r="C58" s="43"/>
      <c r="D58" s="4"/>
      <c r="E58" s="12"/>
      <c r="F58" s="8"/>
    </row>
    <row r="59" spans="2:6" ht="16.5" thickBot="1" x14ac:dyDescent="0.35">
      <c r="B59" s="42" t="s">
        <v>8</v>
      </c>
      <c r="C59" s="43"/>
      <c r="D59" s="4"/>
      <c r="E59" s="12"/>
      <c r="F59" s="47"/>
    </row>
    <row r="60" spans="2:6" ht="16.5" thickBot="1" x14ac:dyDescent="0.35">
      <c r="B60" s="69" t="s">
        <v>9</v>
      </c>
      <c r="C60" s="70"/>
      <c r="D60" s="70" t="s">
        <v>11</v>
      </c>
      <c r="E60" s="70" t="s">
        <v>12</v>
      </c>
      <c r="F60" s="71" t="s">
        <v>13</v>
      </c>
    </row>
    <row r="61" spans="2:6" x14ac:dyDescent="0.25">
      <c r="B61" s="50"/>
      <c r="C61" s="49"/>
      <c r="D61" s="50"/>
      <c r="E61" s="51"/>
      <c r="F61" s="66"/>
    </row>
    <row r="62" spans="2:6" ht="15.75" x14ac:dyDescent="0.3">
      <c r="B62" s="114"/>
      <c r="C62" s="44" t="s">
        <v>185</v>
      </c>
      <c r="D62" s="44">
        <v>5</v>
      </c>
      <c r="E62" s="65">
        <v>18900</v>
      </c>
      <c r="F62" s="65">
        <f>E62*D62</f>
        <v>94500</v>
      </c>
    </row>
    <row r="63" spans="2:6" ht="15.75" x14ac:dyDescent="0.3">
      <c r="B63" s="114"/>
      <c r="C63" s="21"/>
      <c r="D63" s="44"/>
      <c r="E63" s="22" t="s">
        <v>14</v>
      </c>
      <c r="F63" s="31">
        <f>SUM(F62)</f>
        <v>94500</v>
      </c>
    </row>
    <row r="65" spans="5:6" x14ac:dyDescent="0.25">
      <c r="E65" s="59" t="s">
        <v>16</v>
      </c>
      <c r="F65" s="60">
        <f>F63+F47+F31+F15</f>
        <v>3371060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tabSelected="1" topLeftCell="A37" workbookViewId="0">
      <selection activeCell="I58" sqref="I58"/>
    </sheetView>
  </sheetViews>
  <sheetFormatPr baseColWidth="10" defaultRowHeight="15" x14ac:dyDescent="0.25"/>
  <cols>
    <col min="2" max="2" width="32.140625" customWidth="1"/>
    <col min="3" max="3" width="34.140625" customWidth="1"/>
    <col min="4" max="4" width="14.7109375" customWidth="1"/>
    <col min="5" max="5" width="14" customWidth="1"/>
    <col min="6" max="6" width="13.140625" customWidth="1"/>
  </cols>
  <sheetData>
    <row r="1" spans="2:6" ht="15.75" thickBot="1" x14ac:dyDescent="0.3"/>
    <row r="2" spans="2:6" ht="15.75" thickBot="1" x14ac:dyDescent="0.3">
      <c r="B2" s="134"/>
      <c r="C2" s="135" t="s">
        <v>186</v>
      </c>
      <c r="D2" s="118"/>
      <c r="E2" s="119"/>
      <c r="F2" s="120"/>
    </row>
    <row r="3" spans="2:6" ht="15.75" x14ac:dyDescent="0.3">
      <c r="B3" s="136" t="s">
        <v>0</v>
      </c>
      <c r="C3" s="168" t="s">
        <v>105</v>
      </c>
      <c r="D3" s="121"/>
      <c r="E3" s="122" t="s">
        <v>22</v>
      </c>
      <c r="F3" s="123"/>
    </row>
    <row r="4" spans="2:6" ht="15.75" x14ac:dyDescent="0.3">
      <c r="B4" s="138" t="s">
        <v>1</v>
      </c>
      <c r="C4" s="139" t="s">
        <v>177</v>
      </c>
      <c r="D4" s="124"/>
      <c r="E4" s="144"/>
      <c r="F4" s="125"/>
    </row>
    <row r="5" spans="2:6" ht="16.5" x14ac:dyDescent="0.3">
      <c r="B5" s="138" t="s">
        <v>2</v>
      </c>
      <c r="C5" s="169"/>
      <c r="D5" s="126"/>
      <c r="E5" s="159">
        <v>42003</v>
      </c>
      <c r="F5" s="125"/>
    </row>
    <row r="6" spans="2:6" ht="15.75" x14ac:dyDescent="0.3">
      <c r="B6" s="138" t="s">
        <v>3</v>
      </c>
      <c r="C6" s="169"/>
      <c r="D6" s="121"/>
      <c r="E6" s="153" t="s">
        <v>204</v>
      </c>
      <c r="F6" s="125"/>
    </row>
    <row r="7" spans="2:6" ht="15.75" x14ac:dyDescent="0.3">
      <c r="B7" s="138" t="s">
        <v>4</v>
      </c>
      <c r="C7" s="169" t="s">
        <v>189</v>
      </c>
      <c r="D7" s="121"/>
      <c r="E7" s="125"/>
      <c r="F7" s="125"/>
    </row>
    <row r="8" spans="2:6" ht="15.75" x14ac:dyDescent="0.3">
      <c r="B8" s="128" t="s">
        <v>5</v>
      </c>
      <c r="C8" s="166">
        <v>1</v>
      </c>
      <c r="D8" s="121"/>
      <c r="E8" s="125"/>
      <c r="F8" s="125"/>
    </row>
    <row r="9" spans="2:6" ht="15.75" x14ac:dyDescent="0.3">
      <c r="B9" s="141" t="s">
        <v>6</v>
      </c>
      <c r="C9" s="170"/>
      <c r="D9" s="121"/>
      <c r="E9" s="127"/>
      <c r="F9" s="125"/>
    </row>
    <row r="10" spans="2:6" ht="15.75" x14ac:dyDescent="0.3">
      <c r="B10" s="141" t="s">
        <v>7</v>
      </c>
      <c r="C10" s="170"/>
      <c r="D10" s="121"/>
      <c r="E10" s="127"/>
      <c r="F10" s="125"/>
    </row>
    <row r="11" spans="2:6" ht="16.5" thickBot="1" x14ac:dyDescent="0.35">
      <c r="B11" s="141" t="s">
        <v>8</v>
      </c>
      <c r="C11" s="170"/>
      <c r="D11" s="121"/>
      <c r="E11" s="127"/>
      <c r="F11" s="145"/>
    </row>
    <row r="12" spans="2:6" ht="16.5" thickBot="1" x14ac:dyDescent="0.35">
      <c r="B12" s="154" t="s">
        <v>9</v>
      </c>
      <c r="C12" s="176"/>
      <c r="D12" s="176" t="s">
        <v>11</v>
      </c>
      <c r="E12" s="176" t="s">
        <v>12</v>
      </c>
      <c r="F12" s="156" t="s">
        <v>13</v>
      </c>
    </row>
    <row r="13" spans="2:6" x14ac:dyDescent="0.25">
      <c r="B13" s="172"/>
      <c r="C13" s="171"/>
      <c r="D13" s="172"/>
      <c r="E13" s="173"/>
      <c r="F13" s="160"/>
    </row>
    <row r="14" spans="2:6" ht="15.75" x14ac:dyDescent="0.3">
      <c r="B14" s="130">
        <v>3200000000</v>
      </c>
      <c r="C14" s="143" t="s">
        <v>37</v>
      </c>
      <c r="D14" s="143">
        <v>1</v>
      </c>
      <c r="E14" s="150">
        <v>98508</v>
      </c>
      <c r="F14" s="150">
        <f>E14*D14</f>
        <v>98508</v>
      </c>
    </row>
    <row r="15" spans="2:6" ht="15.75" x14ac:dyDescent="0.3">
      <c r="B15" s="130"/>
      <c r="C15" s="143" t="s">
        <v>190</v>
      </c>
      <c r="D15" s="143"/>
      <c r="E15" s="132" t="s">
        <v>14</v>
      </c>
      <c r="F15" s="133">
        <f>SUM(F14)</f>
        <v>98508</v>
      </c>
    </row>
    <row r="17" spans="2:6" ht="15.75" thickBot="1" x14ac:dyDescent="0.3"/>
    <row r="18" spans="2:6" ht="15.75" thickBot="1" x14ac:dyDescent="0.3">
      <c r="B18" s="134"/>
      <c r="C18" s="135" t="s">
        <v>187</v>
      </c>
      <c r="D18" s="118"/>
      <c r="E18" s="119"/>
      <c r="F18" s="120"/>
    </row>
    <row r="19" spans="2:6" ht="15.75" x14ac:dyDescent="0.3">
      <c r="B19" s="136" t="s">
        <v>0</v>
      </c>
      <c r="C19" s="168" t="s">
        <v>99</v>
      </c>
      <c r="D19" s="121"/>
      <c r="E19" s="122" t="s">
        <v>22</v>
      </c>
      <c r="F19" s="123"/>
    </row>
    <row r="20" spans="2:6" ht="15.75" x14ac:dyDescent="0.3">
      <c r="B20" s="138" t="s">
        <v>1</v>
      </c>
      <c r="C20" s="139" t="s">
        <v>103</v>
      </c>
      <c r="D20" s="124"/>
      <c r="E20" s="144"/>
      <c r="F20" s="125"/>
    </row>
    <row r="21" spans="2:6" ht="16.5" x14ac:dyDescent="0.3">
      <c r="B21" s="138" t="s">
        <v>2</v>
      </c>
      <c r="C21" s="169"/>
      <c r="D21" s="126"/>
      <c r="E21" s="159">
        <v>42003</v>
      </c>
      <c r="F21" s="125"/>
    </row>
    <row r="22" spans="2:6" ht="15.75" x14ac:dyDescent="0.3">
      <c r="B22" s="138" t="s">
        <v>3</v>
      </c>
      <c r="C22" s="169"/>
      <c r="D22" s="121"/>
      <c r="E22" s="153" t="s">
        <v>205</v>
      </c>
      <c r="F22" s="125"/>
    </row>
    <row r="23" spans="2:6" ht="15.75" x14ac:dyDescent="0.3">
      <c r="B23" s="138" t="s">
        <v>4</v>
      </c>
      <c r="C23" s="169" t="s">
        <v>195</v>
      </c>
      <c r="D23" s="121"/>
      <c r="E23" s="125"/>
      <c r="F23" s="125"/>
    </row>
    <row r="24" spans="2:6" ht="15.75" x14ac:dyDescent="0.3">
      <c r="B24" s="128" t="s">
        <v>5</v>
      </c>
      <c r="C24" s="166">
        <v>1</v>
      </c>
      <c r="D24" s="121"/>
      <c r="E24" s="125"/>
      <c r="F24" s="125"/>
    </row>
    <row r="25" spans="2:6" ht="15.75" x14ac:dyDescent="0.3">
      <c r="B25" s="141" t="s">
        <v>6</v>
      </c>
      <c r="C25" s="170"/>
      <c r="D25" s="121"/>
      <c r="E25" s="127"/>
      <c r="F25" s="125"/>
    </row>
    <row r="26" spans="2:6" ht="15.75" x14ac:dyDescent="0.3">
      <c r="B26" s="141" t="s">
        <v>7</v>
      </c>
      <c r="C26" s="170"/>
      <c r="D26" s="121"/>
      <c r="E26" s="127"/>
      <c r="F26" s="125"/>
    </row>
    <row r="27" spans="2:6" ht="16.5" thickBot="1" x14ac:dyDescent="0.35">
      <c r="B27" s="141" t="s">
        <v>8</v>
      </c>
      <c r="C27" s="170"/>
      <c r="D27" s="121"/>
      <c r="E27" s="127"/>
      <c r="F27" s="145"/>
    </row>
    <row r="28" spans="2:6" ht="16.5" thickBot="1" x14ac:dyDescent="0.35">
      <c r="B28" s="154" t="s">
        <v>9</v>
      </c>
      <c r="C28" s="176"/>
      <c r="D28" s="176" t="s">
        <v>11</v>
      </c>
      <c r="E28" s="176" t="s">
        <v>12</v>
      </c>
      <c r="F28" s="156" t="s">
        <v>13</v>
      </c>
    </row>
    <row r="29" spans="2:6" x14ac:dyDescent="0.25">
      <c r="B29" s="172"/>
      <c r="C29" s="171"/>
      <c r="D29" s="172"/>
      <c r="E29" s="173"/>
      <c r="F29" s="160"/>
    </row>
    <row r="30" spans="2:6" ht="15.75" x14ac:dyDescent="0.3">
      <c r="B30" s="130">
        <v>3200000000</v>
      </c>
      <c r="C30" s="143" t="s">
        <v>191</v>
      </c>
      <c r="D30" s="143">
        <v>1</v>
      </c>
      <c r="E30" s="150">
        <v>160000</v>
      </c>
      <c r="F30" s="150">
        <f>E30*D30</f>
        <v>160000</v>
      </c>
    </row>
    <row r="31" spans="2:6" ht="15.75" x14ac:dyDescent="0.3">
      <c r="B31" s="130"/>
      <c r="C31" s="131"/>
      <c r="D31" s="143"/>
      <c r="E31" s="132" t="s">
        <v>14</v>
      </c>
      <c r="F31" s="133">
        <f>SUM(F30)</f>
        <v>160000</v>
      </c>
    </row>
    <row r="33" spans="2:6" ht="15.75" thickBot="1" x14ac:dyDescent="0.3"/>
    <row r="34" spans="2:6" ht="15.75" thickBot="1" x14ac:dyDescent="0.3">
      <c r="B34" s="134"/>
      <c r="C34" s="135" t="s">
        <v>188</v>
      </c>
      <c r="D34" s="118"/>
      <c r="E34" s="119"/>
      <c r="F34" s="120"/>
    </row>
    <row r="35" spans="2:6" ht="15.75" x14ac:dyDescent="0.3">
      <c r="B35" s="136" t="s">
        <v>0</v>
      </c>
      <c r="C35" s="168" t="s">
        <v>192</v>
      </c>
      <c r="D35" s="121"/>
      <c r="E35" s="122" t="s">
        <v>22</v>
      </c>
      <c r="F35" s="123"/>
    </row>
    <row r="36" spans="2:6" ht="15.75" x14ac:dyDescent="0.3">
      <c r="B36" s="138" t="s">
        <v>1</v>
      </c>
      <c r="C36" s="139" t="s">
        <v>193</v>
      </c>
      <c r="D36" s="124"/>
      <c r="E36" s="144"/>
      <c r="F36" s="125"/>
    </row>
    <row r="37" spans="2:6" ht="16.5" x14ac:dyDescent="0.3">
      <c r="B37" s="138" t="s">
        <v>2</v>
      </c>
      <c r="C37" s="169"/>
      <c r="D37" s="126"/>
      <c r="E37" s="159">
        <v>42003</v>
      </c>
      <c r="F37" s="125"/>
    </row>
    <row r="38" spans="2:6" ht="15.75" x14ac:dyDescent="0.3">
      <c r="B38" s="138" t="s">
        <v>3</v>
      </c>
      <c r="C38" s="169"/>
      <c r="D38" s="121"/>
      <c r="E38" s="153" t="s">
        <v>206</v>
      </c>
      <c r="F38" s="125"/>
    </row>
    <row r="39" spans="2:6" ht="15.75" x14ac:dyDescent="0.3">
      <c r="B39" s="138" t="s">
        <v>4</v>
      </c>
      <c r="C39" s="169" t="s">
        <v>194</v>
      </c>
      <c r="D39" s="121"/>
      <c r="E39" s="125"/>
      <c r="F39" s="125"/>
    </row>
    <row r="40" spans="2:6" ht="15.75" x14ac:dyDescent="0.3">
      <c r="B40" s="128" t="s">
        <v>5</v>
      </c>
      <c r="C40" s="166">
        <v>1</v>
      </c>
      <c r="D40" s="121"/>
      <c r="E40" s="125"/>
      <c r="F40" s="125"/>
    </row>
    <row r="41" spans="2:6" ht="15.75" x14ac:dyDescent="0.3">
      <c r="B41" s="141" t="s">
        <v>6</v>
      </c>
      <c r="C41" s="170"/>
      <c r="D41" s="121"/>
      <c r="E41" s="127"/>
      <c r="F41" s="125"/>
    </row>
    <row r="42" spans="2:6" ht="15.75" x14ac:dyDescent="0.3">
      <c r="B42" s="141" t="s">
        <v>7</v>
      </c>
      <c r="C42" s="170"/>
      <c r="D42" s="121"/>
      <c r="E42" s="127"/>
      <c r="F42" s="125"/>
    </row>
    <row r="43" spans="2:6" ht="16.5" thickBot="1" x14ac:dyDescent="0.35">
      <c r="B43" s="141" t="s">
        <v>8</v>
      </c>
      <c r="C43" s="170"/>
      <c r="D43" s="121"/>
      <c r="E43" s="127"/>
      <c r="F43" s="145"/>
    </row>
    <row r="44" spans="2:6" ht="16.5" thickBot="1" x14ac:dyDescent="0.35">
      <c r="B44" s="154" t="s">
        <v>9</v>
      </c>
      <c r="C44" s="176"/>
      <c r="D44" s="176" t="s">
        <v>11</v>
      </c>
      <c r="E44" s="176" t="s">
        <v>12</v>
      </c>
      <c r="F44" s="156" t="s">
        <v>13</v>
      </c>
    </row>
    <row r="45" spans="2:6" x14ac:dyDescent="0.25">
      <c r="B45" s="172"/>
      <c r="C45" s="171"/>
      <c r="D45" s="172"/>
      <c r="E45" s="173"/>
      <c r="F45" s="160"/>
    </row>
    <row r="46" spans="2:6" ht="15.75" x14ac:dyDescent="0.3">
      <c r="B46" s="130">
        <v>3200000000</v>
      </c>
      <c r="C46" s="143" t="s">
        <v>196</v>
      </c>
      <c r="D46" s="143">
        <v>1</v>
      </c>
      <c r="E46" s="150">
        <v>318917</v>
      </c>
      <c r="F46" s="150">
        <f>E46*D46</f>
        <v>318917</v>
      </c>
    </row>
    <row r="47" spans="2:6" ht="15.75" x14ac:dyDescent="0.3">
      <c r="B47" s="130"/>
      <c r="C47" s="131"/>
      <c r="D47" s="143"/>
      <c r="E47" s="132" t="s">
        <v>14</v>
      </c>
      <c r="F47" s="133">
        <f>SUM(F46)</f>
        <v>318917</v>
      </c>
    </row>
    <row r="50" spans="3:6" x14ac:dyDescent="0.25">
      <c r="E50" s="59" t="s">
        <v>209</v>
      </c>
      <c r="F50" s="60">
        <f>F47+F31+F15</f>
        <v>577425</v>
      </c>
    </row>
    <row r="53" spans="3:6" ht="18.75" x14ac:dyDescent="0.3">
      <c r="C53" s="181" t="s">
        <v>210</v>
      </c>
      <c r="D53" s="181"/>
      <c r="E53" s="18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746.410</vt:lpstr>
      <vt:lpstr>17.962.700</vt:lpstr>
      <vt:lpstr>793.480</vt:lpstr>
      <vt:lpstr>5.407.026</vt:lpstr>
      <vt:lpstr>2.174.101</vt:lpstr>
      <vt:lpstr>1.046.877</vt:lpstr>
      <vt:lpstr>346.900</vt:lpstr>
      <vt:lpstr>3.371.060</vt:lpstr>
      <vt:lpstr>577.425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2015-01-02T14:42:13Z</dcterms:modified>
</cp:coreProperties>
</file>