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activeTab="2"/>
  </bookViews>
  <sheets>
    <sheet name="FACTURADO AL 12-08-2014" sheetId="3" r:id="rId1"/>
    <sheet name="Facturado al 18-08-2014" sheetId="4" r:id="rId2"/>
    <sheet name="Facturado al 28-08-2014" sheetId="5" r:id="rId3"/>
  </sheets>
  <definedNames>
    <definedName name="_xlnm.Print_Area" localSheetId="2">'Facturado al 28-08-2014'!$A$1:$F$257</definedName>
  </definedNames>
  <calcPr calcId="144525"/>
</workbook>
</file>

<file path=xl/calcChain.xml><?xml version="1.0" encoding="utf-8"?>
<calcChain xmlns="http://schemas.openxmlformats.org/spreadsheetml/2006/main">
  <c r="E32" i="4" l="1"/>
  <c r="F83" i="3"/>
  <c r="E16" i="5" l="1"/>
  <c r="D196" i="5" l="1"/>
  <c r="E196" i="5" l="1"/>
  <c r="E198" i="5" s="1"/>
  <c r="E214" i="5"/>
  <c r="E215" i="5" s="1"/>
  <c r="E229" i="5"/>
  <c r="E230" i="5" s="1"/>
  <c r="E243" i="5"/>
  <c r="E244" i="5" s="1"/>
  <c r="E180" i="5" l="1"/>
  <c r="E181" i="5"/>
  <c r="E179" i="5"/>
  <c r="E178" i="5"/>
  <c r="E177" i="5"/>
  <c r="E161" i="5"/>
  <c r="E163" i="5" s="1"/>
  <c r="E49" i="5"/>
  <c r="E51" i="5" s="1"/>
  <c r="E144" i="5"/>
  <c r="E129" i="5"/>
  <c r="E128" i="5"/>
  <c r="E182" i="5" l="1"/>
  <c r="E146" i="5"/>
  <c r="E130" i="5"/>
  <c r="E113" i="5"/>
  <c r="E114" i="5" s="1"/>
  <c r="E97" i="5"/>
  <c r="E98" i="5" s="1"/>
  <c r="E81" i="5"/>
  <c r="E82" i="5" s="1"/>
  <c r="E65" i="5"/>
  <c r="E66" i="5" s="1"/>
  <c r="E32" i="5"/>
  <c r="E33" i="5"/>
  <c r="E34" i="5"/>
  <c r="E35" i="5"/>
  <c r="E31" i="5"/>
  <c r="E30" i="5"/>
  <c r="E15" i="5"/>
  <c r="E14" i="5"/>
  <c r="E13" i="5"/>
  <c r="E36" i="5" l="1"/>
  <c r="E17" i="5"/>
  <c r="E29" i="4"/>
  <c r="E30" i="4" s="1"/>
  <c r="D250" i="5" l="1"/>
  <c r="D252" i="5" s="1"/>
  <c r="D256" i="5" s="1"/>
  <c r="E14" i="4"/>
  <c r="E15" i="4" s="1"/>
  <c r="F79" i="3"/>
  <c r="F80" i="3" s="1"/>
  <c r="F63" i="3"/>
  <c r="F64" i="3" s="1"/>
  <c r="F47" i="3"/>
  <c r="F48" i="3" s="1"/>
  <c r="F31" i="3"/>
  <c r="F15" i="3"/>
  <c r="F16" i="3" s="1"/>
  <c r="F32" i="3"/>
</calcChain>
</file>

<file path=xl/sharedStrings.xml><?xml version="1.0" encoding="utf-8"?>
<sst xmlns="http://schemas.openxmlformats.org/spreadsheetml/2006/main" count="510" uniqueCount="161">
  <si>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</si>
  <si>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</si>
  <si>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</si>
  <si>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</si>
  <si>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</si>
  <si>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</si>
  <si>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</si>
  <si>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</si>
  <si>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</si>
  <si>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</si>
  <si>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</si>
  <si>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</si>
  <si>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</si>
  <si>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</si>
  <si>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</si>
  <si>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</si>
  <si>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Facturación 3</t>
  </si>
  <si>
    <t>Facturación 4</t>
  </si>
  <si>
    <t>Facturación 5</t>
  </si>
  <si>
    <t>76.515.070-1</t>
  </si>
  <si>
    <t>TOTAL:</t>
  </si>
  <si>
    <t>Facturación 2</t>
  </si>
  <si>
    <t>96.963.660-3</t>
  </si>
  <si>
    <t>Hospital Clinico Viña del Mar</t>
  </si>
  <si>
    <t>EM 146-14</t>
  </si>
  <si>
    <t>CCDIN</t>
  </si>
  <si>
    <t>PERAS LLAMADO ENFERMERIA ROULAND</t>
  </si>
  <si>
    <t>77.878.170-0</t>
  </si>
  <si>
    <t>SOC. CLINICA MAITENES LTDA.</t>
  </si>
  <si>
    <t>Nº 7003</t>
  </si>
  <si>
    <t>Nº 7002</t>
  </si>
  <si>
    <t>BUJE DE TRANSMISION DE CAMA HILL-ROM Mod. 840</t>
  </si>
  <si>
    <t>76433290-3</t>
  </si>
  <si>
    <t>INMOBILIARIA CLC S.A.</t>
  </si>
  <si>
    <t>INSTALACION DE SIST. LLAMADO ENFERMEDA TV</t>
  </si>
  <si>
    <t>SOC. CLINICA MAITENES LTDA</t>
  </si>
  <si>
    <t>Nº7001</t>
  </si>
  <si>
    <t>2014-0625</t>
  </si>
  <si>
    <t>VISITA TECNICA</t>
  </si>
  <si>
    <t>CAMA UTI PARAMOUNT</t>
  </si>
  <si>
    <t>CLINICA CHILLAN S.A.</t>
  </si>
  <si>
    <t>Nº7049</t>
  </si>
  <si>
    <t>Motor de cabeza cama advance</t>
  </si>
  <si>
    <t>EA-49A33363</t>
  </si>
  <si>
    <t>Facturación 7</t>
  </si>
  <si>
    <t>90.753.000-0</t>
  </si>
  <si>
    <t>Clínica Santa Maria</t>
  </si>
  <si>
    <t>20457-2</t>
  </si>
  <si>
    <t>MIXER</t>
  </si>
  <si>
    <t>Fact. Nº233217</t>
  </si>
  <si>
    <t>Fact. Nº233208</t>
  </si>
  <si>
    <t>Fact. Nº233212</t>
  </si>
  <si>
    <t>Fact. Nº233206</t>
  </si>
  <si>
    <t>Facturación 8</t>
  </si>
  <si>
    <t>78,040,520-1</t>
  </si>
  <si>
    <t>Clínica Avansalud</t>
  </si>
  <si>
    <t>Peras Llamado para enfermeria</t>
  </si>
  <si>
    <t>Facturación 9</t>
  </si>
  <si>
    <t>Facturación 10</t>
  </si>
  <si>
    <t>HOSPITAL PARROQUIAL SAN BERNARDO</t>
  </si>
  <si>
    <t xml:space="preserve"> Nº7063</t>
  </si>
  <si>
    <t>Nº065</t>
  </si>
  <si>
    <t>MANTENCION COMPLETA</t>
  </si>
  <si>
    <t>CUPLING ASSEMBLY COMP.</t>
  </si>
  <si>
    <t>RETOQUE DE PINTURA</t>
  </si>
  <si>
    <t>Nº62960</t>
  </si>
  <si>
    <t>Facturación 11</t>
  </si>
  <si>
    <t>92.051.000-0</t>
  </si>
  <si>
    <t>Facturación 12</t>
  </si>
  <si>
    <t>CLV144</t>
  </si>
  <si>
    <t>LAMPARA DE PASILLO</t>
  </si>
  <si>
    <t>R4KPC10S</t>
  </si>
  <si>
    <t>MODULO DE BAÑO</t>
  </si>
  <si>
    <t>RAKCRIMP</t>
  </si>
  <si>
    <t>HERRAMIENTAS CONECTORES</t>
  </si>
  <si>
    <t>DCA200</t>
  </si>
  <si>
    <t>MODULO CON AUDIO</t>
  </si>
  <si>
    <t>MANO DE OBRA</t>
  </si>
  <si>
    <t>CAT5E</t>
  </si>
  <si>
    <t>CAJA DE CABLE CATEGORIA 5</t>
  </si>
  <si>
    <t>MOLLER &amp; PREZ-COTAPOS</t>
  </si>
  <si>
    <t>150-4194</t>
  </si>
  <si>
    <t>Nº7002</t>
  </si>
  <si>
    <t xml:space="preserve">MODULO DE CONEXIÓN CONSOLA </t>
  </si>
  <si>
    <t>R4KRECP</t>
  </si>
  <si>
    <t>Facturación 13</t>
  </si>
  <si>
    <t>99.567.970-1</t>
  </si>
  <si>
    <t>Clínica LAS LILAS S.A.</t>
  </si>
  <si>
    <t>MANTENCION PREVENTIVA</t>
  </si>
  <si>
    <t>Facturación 14</t>
  </si>
  <si>
    <t>Facturación 15</t>
  </si>
  <si>
    <t>Facturación 16</t>
  </si>
  <si>
    <t>Nº7025</t>
  </si>
  <si>
    <t>CONECTORES POR HABITACION</t>
  </si>
  <si>
    <t xml:space="preserve">ARMADO DE MODULOS </t>
  </si>
  <si>
    <t>Facturación 17</t>
  </si>
  <si>
    <t>61.602.232-6</t>
  </si>
  <si>
    <t>82.031.800-5</t>
  </si>
  <si>
    <t>HOSPITAL HERNAN HERNRIQUEZ</t>
  </si>
  <si>
    <t>INSTITUTO DE DIAGNOSTICO S.A.</t>
  </si>
  <si>
    <t>PERAS DE LLAMADOS</t>
  </si>
  <si>
    <t>Nº 7025</t>
  </si>
  <si>
    <t>PUNTO DE CONECCION PARA SIST.</t>
  </si>
  <si>
    <t>ADICIONALES DE TV.</t>
  </si>
  <si>
    <t>SIN O/C</t>
  </si>
  <si>
    <t>DESPACHADO</t>
  </si>
  <si>
    <t xml:space="preserve"> NO DESPACHADO</t>
  </si>
  <si>
    <t>Facturación 18</t>
  </si>
  <si>
    <t>Facturación 19</t>
  </si>
  <si>
    <t>61.607.301-K</t>
  </si>
  <si>
    <t>HOPSITAL LOS ANGELES</t>
  </si>
  <si>
    <t>NO DESPACHADO</t>
  </si>
  <si>
    <t>ESTACION CON BOTON</t>
  </si>
  <si>
    <t>R4KPB11</t>
  </si>
  <si>
    <t>MONTAJE DE MODULOS</t>
  </si>
  <si>
    <t>DESMONTAJE DE MODULOS</t>
  </si>
  <si>
    <t>CONFIGURACION</t>
  </si>
  <si>
    <t>MISELANEOS</t>
  </si>
  <si>
    <t>Clínica DEL MAULE</t>
  </si>
  <si>
    <t>95.439.000-4</t>
  </si>
  <si>
    <t>Nº1488-576-SE14</t>
  </si>
  <si>
    <t>92.770.000-K</t>
  </si>
  <si>
    <t>76.433.290-3</t>
  </si>
  <si>
    <t>96.885.950-1</t>
  </si>
  <si>
    <t>Clínica CIUDAD DEL MAR</t>
  </si>
  <si>
    <t>CONTRATO POR MANTENCION</t>
  </si>
  <si>
    <t>NETO</t>
  </si>
  <si>
    <t>CLINICA LAS LILAS</t>
  </si>
  <si>
    <t>MANTENCION</t>
  </si>
  <si>
    <t>Clínica CHILLAN</t>
  </si>
  <si>
    <t>Facturación 20</t>
  </si>
  <si>
    <t>Facturación 21</t>
  </si>
  <si>
    <t>Facturación 22</t>
  </si>
  <si>
    <t>Facturación 23</t>
  </si>
  <si>
    <t>PERAS DE LLAMADO</t>
  </si>
  <si>
    <t>Facturación ANTERIOR</t>
  </si>
  <si>
    <t>TOTAL</t>
  </si>
  <si>
    <t>TOTAL AGOSTO</t>
  </si>
  <si>
    <t>Fact. 233525</t>
  </si>
  <si>
    <t>4 UF AL DÍA 28/08/2014 (24.098,75)</t>
  </si>
  <si>
    <t xml:space="preserve">CUPLING ASSEMBLY </t>
  </si>
  <si>
    <t>FACTURADO DIRECTO</t>
  </si>
  <si>
    <t xml:space="preserve">  JORGE CARREÑO</t>
  </si>
  <si>
    <t>GH1 CSM</t>
  </si>
  <si>
    <t>TOTAL FINAL</t>
  </si>
  <si>
    <t>fact. 234193</t>
  </si>
  <si>
    <t>fact. 234201</t>
  </si>
  <si>
    <t>Fact. 234218</t>
  </si>
  <si>
    <t>Fact. 234202</t>
  </si>
  <si>
    <t>Fact. 234214</t>
  </si>
  <si>
    <t>fact. 234199</t>
  </si>
  <si>
    <t>fact. 234200</t>
  </si>
  <si>
    <t>fact. 234217</t>
  </si>
  <si>
    <t>Fact. 234211</t>
  </si>
  <si>
    <t>fact. 234215</t>
  </si>
  <si>
    <t>fact. 234212</t>
  </si>
  <si>
    <t>fact. 234235</t>
  </si>
  <si>
    <t>Fact.234213</t>
  </si>
  <si>
    <t>fact. 234281</t>
  </si>
  <si>
    <t>Fact. 233429</t>
  </si>
  <si>
    <t>fact. nº 233207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</si>
</sst>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&quot;$&quot;\ #,##0;[Red]\-&quot;$&quot;\ #,##0"/>
    <numFmt numFmtId="165" formatCode="&quot;$&quot;\ #,##0.00;\-&quot;$&quot;\ #,##0.00"/>
    <numFmt numFmtId="166" formatCode="&quot;$&quot;\ #,##0"/>
    <numFmt numFmtId="167" formatCode="_(&quot;Ch$&quot;* #,##0.00_);_(&quot;Ch$&quot;* \(#,##0.00\);_(&quot;Ch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b/>
      <sz val="8"/>
      <color rgb="FFFF0000"/>
      <name val="Book Antiqua"/>
      <family val="1"/>
    </font>
    <font>
      <sz val="10"/>
      <name val="Franklin Gothic Heavy"/>
      <family val="2"/>
    </font>
    <font>
      <b/>
      <sz val="14"/>
      <name val="Book Antiqua"/>
      <family val="1"/>
    </font>
    <font>
      <b/>
      <sz val="11"/>
      <color rgb="FFFF0000"/>
      <name val="Book Antiqua"/>
      <family val="1"/>
    </font>
    <font>
      <sz val="10"/>
      <color theme="1"/>
      <name val="Times New Roman"/>
      <family val="1"/>
    </font>
    <font>
      <b/>
      <sz val="8"/>
      <color rgb="FF000000"/>
      <name val="Book Antiqua"/>
      <family val="1"/>
    </font>
    <font>
      <sz val="8"/>
      <color rgb="FF000000"/>
      <name val="Book Antiqua"/>
      <family val="1"/>
    </font>
    <font>
      <sz val="8"/>
      <color rgb="FFE6B8B7"/>
      <name val="Book Antiqua"/>
      <family val="1"/>
    </font>
    <font>
      <sz val="9"/>
      <color theme="5" tint="0.59999389629810485"/>
      <name val="Arial Black"/>
      <family val="2"/>
    </font>
    <font>
      <sz val="9"/>
      <name val="Arial Black"/>
      <family val="2"/>
    </font>
    <font>
      <b/>
      <sz val="9"/>
      <name val="Book Antiqua"/>
      <family val="1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Franklin Gothic Heavy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3" fillId="0" borderId="0"/>
    <xf numFmtId="167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0" fillId="0" borderId="0"/>
  </cellStyleXfs>
  <cellXfs count="19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6" xfId="0" applyFont="1" applyFill="1" applyBorder="1" applyAlignment="1">
      <alignment horizontal="center"/>
    </xf>
    <xf numFmtId="166" fontId="8" fillId="4" borderId="16" xfId="0" applyNumberFormat="1" applyFont="1" applyFill="1" applyBorder="1" applyAlignment="1">
      <alignment horizontal="right"/>
    </xf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164" fontId="8" fillId="4" borderId="16" xfId="0" applyNumberFormat="1" applyFont="1" applyFill="1" applyBorder="1"/>
    <xf numFmtId="0" fontId="9" fillId="2" borderId="16" xfId="0" applyFont="1" applyFill="1" applyBorder="1" applyAlignment="1">
      <alignment horizontal="center" vertical="center"/>
    </xf>
    <xf numFmtId="0" fontId="8" fillId="4" borderId="16" xfId="0" applyFont="1" applyFill="1" applyBorder="1"/>
    <xf numFmtId="0" fontId="8" fillId="4" borderId="16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/>
    </xf>
    <xf numFmtId="166" fontId="8" fillId="4" borderId="19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0" fontId="9" fillId="2" borderId="5" xfId="0" applyFont="1" applyFill="1" applyBorder="1" applyAlignment="1">
      <alignment horizontal="center" vertical="center"/>
    </xf>
    <xf numFmtId="164" fontId="8" fillId="4" borderId="6" xfId="0" applyNumberFormat="1" applyFont="1" applyFill="1" applyBorder="1"/>
    <xf numFmtId="0" fontId="6" fillId="4" borderId="5" xfId="0" applyNumberFormat="1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left"/>
    </xf>
    <xf numFmtId="164" fontId="6" fillId="4" borderId="16" xfId="0" applyNumberFormat="1" applyFont="1" applyFill="1" applyBorder="1"/>
    <xf numFmtId="0" fontId="6" fillId="4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3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166" fontId="8" fillId="4" borderId="15" xfId="0" applyNumberFormat="1" applyFont="1" applyFill="1" applyBorder="1" applyAlignment="1">
      <alignment horizontal="right"/>
    </xf>
    <xf numFmtId="0" fontId="8" fillId="4" borderId="16" xfId="0" applyFont="1" applyFill="1" applyBorder="1" applyAlignment="1">
      <alignment horizontal="center"/>
    </xf>
    <xf numFmtId="166" fontId="8" fillId="4" borderId="16" xfId="0" applyNumberFormat="1" applyFont="1" applyFill="1" applyBorder="1" applyAlignment="1">
      <alignment horizontal="right"/>
    </xf>
    <xf numFmtId="0" fontId="8" fillId="4" borderId="17" xfId="0" applyFont="1" applyFill="1" applyBorder="1"/>
    <xf numFmtId="0" fontId="6" fillId="4" borderId="10" xfId="0" applyFont="1" applyFill="1" applyBorder="1" applyAlignment="1">
      <alignment horizontal="center"/>
    </xf>
    <xf numFmtId="164" fontId="8" fillId="4" borderId="15" xfId="0" applyNumberFormat="1" applyFont="1" applyFill="1" applyBorder="1"/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6" fontId="8" fillId="4" borderId="16" xfId="0" applyNumberFormat="1" applyFont="1" applyFill="1" applyBorder="1" applyAlignment="1">
      <alignment horizontal="right"/>
    </xf>
    <xf numFmtId="164" fontId="8" fillId="4" borderId="16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center"/>
    </xf>
    <xf numFmtId="0" fontId="8" fillId="4" borderId="17" xfId="0" applyFont="1" applyFill="1" applyBorder="1"/>
    <xf numFmtId="0" fontId="6" fillId="4" borderId="10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0" fillId="6" borderId="0" xfId="0" applyFill="1"/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 applyBorder="1"/>
    <xf numFmtId="14" fontId="16" fillId="3" borderId="7" xfId="0" applyNumberFormat="1" applyFont="1" applyFill="1" applyBorder="1" applyAlignment="1">
      <alignment horizontal="center"/>
    </xf>
    <xf numFmtId="14" fontId="17" fillId="3" borderId="0" xfId="0" applyNumberFormat="1" applyFont="1" applyFill="1" applyAlignment="1">
      <alignment horizontal="center"/>
    </xf>
    <xf numFmtId="0" fontId="6" fillId="4" borderId="21" xfId="0" applyFont="1" applyFill="1" applyBorder="1" applyAlignment="1">
      <alignment horizontal="center"/>
    </xf>
    <xf numFmtId="164" fontId="8" fillId="4" borderId="22" xfId="0" applyNumberFormat="1" applyFont="1" applyFill="1" applyBorder="1"/>
    <xf numFmtId="0" fontId="6" fillId="7" borderId="5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left"/>
    </xf>
    <xf numFmtId="164" fontId="6" fillId="6" borderId="0" xfId="0" applyNumberFormat="1" applyFont="1" applyFill="1" applyBorder="1"/>
    <xf numFmtId="0" fontId="19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2" borderId="23" xfId="0" applyFont="1" applyFill="1" applyBorder="1" applyAlignment="1">
      <alignment horizontal="right" vertical="center"/>
    </xf>
    <xf numFmtId="0" fontId="20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right" vertical="center"/>
    </xf>
    <xf numFmtId="0" fontId="9" fillId="5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8" fillId="0" borderId="0" xfId="0" applyFont="1"/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right" vertical="center"/>
    </xf>
    <xf numFmtId="0" fontId="21" fillId="3" borderId="12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 vertical="center"/>
    </xf>
    <xf numFmtId="166" fontId="9" fillId="2" borderId="24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center" wrapText="1"/>
    </xf>
    <xf numFmtId="0" fontId="8" fillId="4" borderId="5" xfId="0" applyNumberFormat="1" applyFont="1" applyFill="1" applyBorder="1" applyAlignment="1">
      <alignment horizontal="center"/>
    </xf>
    <xf numFmtId="0" fontId="22" fillId="3" borderId="0" xfId="0" applyFont="1" applyFill="1" applyAlignment="1"/>
    <xf numFmtId="14" fontId="23" fillId="3" borderId="7" xfId="0" applyNumberFormat="1" applyFont="1" applyFill="1" applyBorder="1" applyAlignment="1">
      <alignment horizontal="left"/>
    </xf>
    <xf numFmtId="0" fontId="6" fillId="4" borderId="18" xfId="0" applyFont="1" applyFill="1" applyBorder="1" applyAlignment="1">
      <alignment horizontal="center"/>
    </xf>
    <xf numFmtId="164" fontId="25" fillId="6" borderId="28" xfId="0" applyNumberFormat="1" applyFont="1" applyFill="1" applyBorder="1"/>
    <xf numFmtId="0" fontId="26" fillId="0" borderId="30" xfId="0" applyFont="1" applyBorder="1"/>
    <xf numFmtId="166" fontId="12" fillId="5" borderId="0" xfId="0" applyNumberFormat="1" applyFont="1" applyFill="1" applyAlignment="1">
      <alignment horizontal="center" vertical="center"/>
    </xf>
    <xf numFmtId="166" fontId="24" fillId="5" borderId="0" xfId="5" applyNumberFormat="1" applyFont="1" applyFill="1" applyBorder="1" applyAlignment="1">
      <alignment horizontal="center" vertical="center"/>
    </xf>
    <xf numFmtId="166" fontId="24" fillId="6" borderId="0" xfId="0" applyNumberFormat="1" applyFont="1" applyFill="1" applyBorder="1" applyAlignment="1">
      <alignment horizontal="center" vertical="center"/>
    </xf>
    <xf numFmtId="166" fontId="27" fillId="5" borderId="0" xfId="0" applyNumberFormat="1" applyFont="1" applyFill="1" applyAlignment="1">
      <alignment horizontal="center" vertical="center"/>
    </xf>
    <xf numFmtId="166" fontId="24" fillId="5" borderId="0" xfId="0" applyNumberFormat="1" applyFont="1" applyFill="1" applyBorder="1" applyAlignment="1">
      <alignment horizontal="center" vertical="center"/>
    </xf>
    <xf numFmtId="166" fontId="28" fillId="6" borderId="20" xfId="0" applyNumberFormat="1" applyFont="1" applyFill="1" applyBorder="1" applyAlignment="1">
      <alignment horizontal="center" vertical="center"/>
    </xf>
    <xf numFmtId="166" fontId="28" fillId="0" borderId="21" xfId="0" applyNumberFormat="1" applyFont="1" applyBorder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4" fontId="15" fillId="3" borderId="0" xfId="0" applyNumberFormat="1" applyFont="1" applyFill="1" applyBorder="1" applyAlignment="1"/>
    <xf numFmtId="0" fontId="0" fillId="6" borderId="29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29" fillId="3" borderId="0" xfId="0" applyNumberFormat="1" applyFont="1" applyFill="1" applyBorder="1" applyAlignment="1">
      <alignment horizontal="center"/>
    </xf>
    <xf numFmtId="3" fontId="31" fillId="0" borderId="0" xfId="6" applyNumberFormat="1" applyFont="1"/>
    <xf numFmtId="3" fontId="0" fillId="0" borderId="0" xfId="0" applyNumberFormat="1"/>
    <xf numFmtId="14" fontId="32" fillId="3" borderId="0" xfId="0" applyNumberFormat="1" applyFont="1" applyFill="1" applyAlignment="1">
      <alignment horizontal="center"/>
    </xf>
  </cellXfs>
  <cellStyles count="7">
    <cellStyle name="Millares" xfId="5" builtinId="3"/>
    <cellStyle name="Moneda 2" xfId="3"/>
    <cellStyle name="Normal" xfId="0" builtinId="0"/>
    <cellStyle name="Normal 2" xfId="1"/>
    <cellStyle name="Normal 3" xfId="2"/>
    <cellStyle name="Normal 3 2" xfId="4"/>
    <cellStyle name="Normal 4" xfId="6"/>
  </cellStyles>
  <dxfs count="0"/>
  <tableStyles count="0" defaultTableStyle="TableStyleMedium2" defaultPivotStyle="PivotStyleMedium9"/>
  <colors>
    <mruColors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9"/>
  <sheetViews>
    <sheetView topLeftCell="A10" workbookViewId="0">
      <selection activeCell="C79" sqref="C79"/>
    </sheetView>
  </sheetViews>
  <sheetFormatPr baseColWidth="10" defaultRowHeight="15" x14ac:dyDescent="0.25"/>
  <cols>
    <col min="2" max="2" width="33.42578125" customWidth="1"/>
    <col min="3" max="3" width="50.5703125" customWidth="1"/>
    <col min="4" max="4" width="10.7109375" customWidth="1"/>
    <col min="5" max="5" width="13.7109375" customWidth="1"/>
    <col min="6" max="6" width="17.140625" customWidth="1"/>
    <col min="7" max="9" width="9.140625"/>
    <col min="10" max="10" width="13.85546875" customWidth="1"/>
    <col min="11" max="11" width="12.140625" customWidth="1"/>
    <col min="12" max="12" width="17.85546875" customWidth="1"/>
  </cols>
  <sheetData>
    <row r="2" spans="2:6" ht="15.75" thickBot="1" x14ac:dyDescent="0.3"/>
    <row r="3" spans="2:6" ht="15.75" thickBot="1" x14ac:dyDescent="0.3">
      <c r="B3" s="1"/>
      <c r="C3" s="2" t="s">
        <v>15</v>
      </c>
      <c r="D3" s="3"/>
      <c r="E3" s="4"/>
      <c r="F3" s="5"/>
    </row>
    <row r="4" spans="2:6" ht="15.75" x14ac:dyDescent="0.3">
      <c r="B4" s="6" t="s">
        <v>0</v>
      </c>
      <c r="C4" s="7" t="s">
        <v>22</v>
      </c>
      <c r="D4" s="8"/>
      <c r="E4" s="9"/>
      <c r="F4" s="10"/>
    </row>
    <row r="5" spans="2:6" ht="15.75" x14ac:dyDescent="0.3">
      <c r="B5" s="11" t="s">
        <v>1</v>
      </c>
      <c r="C5" s="12" t="s">
        <v>23</v>
      </c>
      <c r="D5" s="13"/>
      <c r="E5" s="194" t="s">
        <v>49</v>
      </c>
      <c r="F5" s="14"/>
    </row>
    <row r="6" spans="2:6" ht="15.75" x14ac:dyDescent="0.3">
      <c r="B6" s="11" t="s">
        <v>2</v>
      </c>
      <c r="C6" s="15"/>
      <c r="D6" s="16"/>
      <c r="E6" s="99">
        <v>41864</v>
      </c>
      <c r="F6" s="14"/>
    </row>
    <row r="7" spans="2:6" ht="15.75" x14ac:dyDescent="0.3">
      <c r="B7" s="11" t="s">
        <v>3</v>
      </c>
      <c r="C7" s="15"/>
      <c r="D7" s="8"/>
      <c r="E7" s="18"/>
      <c r="F7" s="14"/>
    </row>
    <row r="8" spans="2:6" ht="15.75" x14ac:dyDescent="0.3">
      <c r="B8" s="11" t="s">
        <v>4</v>
      </c>
      <c r="C8" s="15" t="s">
        <v>24</v>
      </c>
      <c r="D8" s="8"/>
      <c r="E8" s="14"/>
      <c r="F8" s="14"/>
    </row>
    <row r="9" spans="2:6" ht="15.75" x14ac:dyDescent="0.3">
      <c r="B9" s="29" t="s">
        <v>5</v>
      </c>
      <c r="C9" s="30">
        <v>1</v>
      </c>
      <c r="D9" s="8"/>
      <c r="E9" s="14"/>
      <c r="F9" s="14"/>
    </row>
    <row r="10" spans="2:6" ht="15.75" x14ac:dyDescent="0.3">
      <c r="B10" s="19" t="s">
        <v>6</v>
      </c>
      <c r="C10" s="20" t="s">
        <v>30</v>
      </c>
      <c r="D10" s="8"/>
      <c r="E10" s="21"/>
      <c r="F10" s="14"/>
    </row>
    <row r="11" spans="2:6" ht="15.75" x14ac:dyDescent="0.3">
      <c r="B11" s="19" t="s">
        <v>7</v>
      </c>
      <c r="C11" s="20"/>
      <c r="D11" s="8"/>
      <c r="E11" s="21"/>
      <c r="F11" s="14"/>
    </row>
    <row r="12" spans="2:6" ht="16.5" thickBot="1" x14ac:dyDescent="0.35">
      <c r="B12" s="22" t="s">
        <v>8</v>
      </c>
      <c r="C12" s="23"/>
      <c r="D12" s="8"/>
      <c r="E12" s="21"/>
      <c r="F12" s="24"/>
    </row>
    <row r="13" spans="2:6" ht="15.75" thickBot="1" x14ac:dyDescent="0.3">
      <c r="B13" s="76" t="s">
        <v>9</v>
      </c>
      <c r="C13" s="76" t="s">
        <v>10</v>
      </c>
      <c r="D13" s="76" t="s">
        <v>11</v>
      </c>
      <c r="E13" s="76" t="s">
        <v>12</v>
      </c>
      <c r="F13" s="76" t="s">
        <v>13</v>
      </c>
    </row>
    <row r="14" spans="2:6" ht="15.75" x14ac:dyDescent="0.3">
      <c r="B14" s="52"/>
      <c r="C14" s="77"/>
      <c r="D14" s="78"/>
      <c r="E14" s="79"/>
      <c r="F14" s="84"/>
    </row>
    <row r="15" spans="2:6" x14ac:dyDescent="0.25">
      <c r="B15" s="37" t="s">
        <v>25</v>
      </c>
      <c r="C15" s="35" t="s">
        <v>26</v>
      </c>
      <c r="D15" s="25">
        <v>4</v>
      </c>
      <c r="E15" s="26">
        <v>45675</v>
      </c>
      <c r="F15" s="36">
        <f>+D15*E15</f>
        <v>182700</v>
      </c>
    </row>
    <row r="16" spans="2:6" ht="15.75" x14ac:dyDescent="0.3">
      <c r="B16" s="34"/>
      <c r="C16" s="38"/>
      <c r="D16" s="25"/>
      <c r="E16" s="40" t="s">
        <v>14</v>
      </c>
      <c r="F16" s="51">
        <f>SUM(F14:F15)</f>
        <v>182700</v>
      </c>
    </row>
    <row r="18" spans="2:6" ht="15.75" thickBot="1" x14ac:dyDescent="0.3"/>
    <row r="19" spans="2:6" ht="15.75" thickBot="1" x14ac:dyDescent="0.3">
      <c r="B19" s="1"/>
      <c r="C19" s="2" t="s">
        <v>21</v>
      </c>
      <c r="D19" s="3"/>
      <c r="E19" s="4"/>
      <c r="F19" s="5"/>
    </row>
    <row r="20" spans="2:6" ht="15.75" x14ac:dyDescent="0.3">
      <c r="B20" s="6" t="s">
        <v>0</v>
      </c>
      <c r="C20" s="7" t="s">
        <v>27</v>
      </c>
      <c r="D20" s="8"/>
      <c r="E20" s="194" t="s">
        <v>50</v>
      </c>
      <c r="F20" s="10"/>
    </row>
    <row r="21" spans="2:6" ht="15.75" x14ac:dyDescent="0.3">
      <c r="B21" s="11" t="s">
        <v>1</v>
      </c>
      <c r="C21" s="12" t="s">
        <v>28</v>
      </c>
      <c r="D21" s="13"/>
      <c r="E21" s="99">
        <v>41864</v>
      </c>
      <c r="F21" s="14"/>
    </row>
    <row r="22" spans="2:6" ht="15.75" x14ac:dyDescent="0.3">
      <c r="B22" s="11" t="s">
        <v>2</v>
      </c>
      <c r="C22" s="15"/>
      <c r="D22" s="16"/>
      <c r="E22" s="17"/>
      <c r="F22" s="14"/>
    </row>
    <row r="23" spans="2:6" ht="15.75" x14ac:dyDescent="0.3">
      <c r="B23" s="11" t="s">
        <v>3</v>
      </c>
      <c r="C23" s="15">
        <v>124761</v>
      </c>
      <c r="D23" s="8"/>
      <c r="E23" s="18"/>
      <c r="F23" s="14"/>
    </row>
    <row r="24" spans="2:6" ht="15.75" x14ac:dyDescent="0.3">
      <c r="B24" s="11" t="s">
        <v>4</v>
      </c>
      <c r="C24" s="15"/>
      <c r="D24" s="8"/>
      <c r="E24" s="14"/>
      <c r="F24" s="14"/>
    </row>
    <row r="25" spans="2:6" ht="15.75" x14ac:dyDescent="0.3">
      <c r="B25" s="29" t="s">
        <v>5</v>
      </c>
      <c r="C25" s="30">
        <v>2</v>
      </c>
      <c r="D25" s="8"/>
      <c r="E25" s="14"/>
      <c r="F25" s="14"/>
    </row>
    <row r="26" spans="2:6" ht="15.75" x14ac:dyDescent="0.3">
      <c r="B26" s="19" t="s">
        <v>6</v>
      </c>
      <c r="C26" s="20" t="s">
        <v>29</v>
      </c>
      <c r="D26" s="8"/>
      <c r="E26" s="21"/>
      <c r="F26" s="14"/>
    </row>
    <row r="27" spans="2:6" ht="15.75" x14ac:dyDescent="0.3">
      <c r="B27" s="19" t="s">
        <v>7</v>
      </c>
      <c r="C27" s="20"/>
      <c r="D27" s="8"/>
      <c r="E27" s="21"/>
      <c r="F27" s="14"/>
    </row>
    <row r="28" spans="2:6" ht="16.5" thickBot="1" x14ac:dyDescent="0.35">
      <c r="B28" s="22" t="s">
        <v>8</v>
      </c>
      <c r="C28" s="23"/>
      <c r="D28" s="8"/>
      <c r="E28" s="21"/>
      <c r="F28" s="24"/>
    </row>
    <row r="29" spans="2:6" ht="15.75" thickBot="1" x14ac:dyDescent="0.3">
      <c r="B29" s="32" t="s">
        <v>9</v>
      </c>
      <c r="C29" s="32" t="s">
        <v>10</v>
      </c>
      <c r="D29" s="32" t="s">
        <v>11</v>
      </c>
      <c r="E29" s="33" t="s">
        <v>12</v>
      </c>
      <c r="F29" s="32" t="s">
        <v>13</v>
      </c>
    </row>
    <row r="30" spans="2:6" ht="15.75" x14ac:dyDescent="0.3">
      <c r="B30" s="41"/>
      <c r="C30" s="42"/>
      <c r="D30" s="43"/>
      <c r="E30" s="44"/>
      <c r="F30" s="45"/>
    </row>
    <row r="31" spans="2:6" x14ac:dyDescent="0.25">
      <c r="B31" s="46">
        <v>362500000</v>
      </c>
      <c r="C31" s="35" t="s">
        <v>31</v>
      </c>
      <c r="D31" s="80">
        <v>1</v>
      </c>
      <c r="E31" s="81">
        <v>35800</v>
      </c>
      <c r="F31" s="47">
        <f>+D31*E31</f>
        <v>35800</v>
      </c>
    </row>
    <row r="32" spans="2:6" ht="16.5" thickBot="1" x14ac:dyDescent="0.35">
      <c r="B32" s="83"/>
      <c r="C32" s="82"/>
      <c r="D32" s="49"/>
      <c r="E32" s="50" t="s">
        <v>14</v>
      </c>
      <c r="F32" s="85">
        <f>SUM(F30:F31)</f>
        <v>35800</v>
      </c>
    </row>
    <row r="34" spans="2:6" ht="15.75" thickBot="1" x14ac:dyDescent="0.3"/>
    <row r="35" spans="2:6" ht="15.75" thickBot="1" x14ac:dyDescent="0.3">
      <c r="B35" s="53"/>
      <c r="C35" s="54" t="s">
        <v>16</v>
      </c>
      <c r="D35" s="55"/>
      <c r="E35" s="56"/>
      <c r="F35" s="57"/>
    </row>
    <row r="36" spans="2:6" ht="15.75" x14ac:dyDescent="0.3">
      <c r="B36" s="58" t="s">
        <v>0</v>
      </c>
      <c r="C36" s="59" t="s">
        <v>32</v>
      </c>
      <c r="D36" s="60"/>
      <c r="E36" s="194" t="s">
        <v>51</v>
      </c>
      <c r="F36" s="61"/>
    </row>
    <row r="37" spans="2:6" ht="15.75" x14ac:dyDescent="0.3">
      <c r="B37" s="62" t="s">
        <v>1</v>
      </c>
      <c r="C37" s="63" t="s">
        <v>33</v>
      </c>
      <c r="D37" s="64"/>
      <c r="E37" s="99">
        <v>41864</v>
      </c>
      <c r="F37" s="65"/>
    </row>
    <row r="38" spans="2:6" ht="15.75" x14ac:dyDescent="0.3">
      <c r="B38" s="62" t="s">
        <v>2</v>
      </c>
      <c r="C38" s="66"/>
      <c r="D38" s="67"/>
      <c r="E38" s="68"/>
      <c r="F38" s="65"/>
    </row>
    <row r="39" spans="2:6" ht="15.75" x14ac:dyDescent="0.3">
      <c r="B39" s="62" t="s">
        <v>3</v>
      </c>
      <c r="C39" s="66"/>
      <c r="D39" s="60"/>
      <c r="E39" s="69"/>
      <c r="F39" s="65"/>
    </row>
    <row r="40" spans="2:6" ht="15.75" x14ac:dyDescent="0.3">
      <c r="B40" s="62" t="s">
        <v>4</v>
      </c>
      <c r="C40" s="66">
        <v>2314705</v>
      </c>
      <c r="D40" s="60"/>
      <c r="E40" s="65"/>
      <c r="F40" s="65"/>
    </row>
    <row r="41" spans="2:6" ht="15.75" x14ac:dyDescent="0.3">
      <c r="B41" s="29" t="s">
        <v>5</v>
      </c>
      <c r="C41" s="30">
        <v>1</v>
      </c>
      <c r="D41" s="60"/>
      <c r="E41" s="65"/>
      <c r="F41" s="65"/>
    </row>
    <row r="42" spans="2:6" ht="15.75" x14ac:dyDescent="0.3">
      <c r="B42" s="70" t="s">
        <v>6</v>
      </c>
      <c r="C42" s="71"/>
      <c r="D42" s="60"/>
      <c r="E42" s="72"/>
      <c r="F42" s="65"/>
    </row>
    <row r="43" spans="2:6" ht="15.75" x14ac:dyDescent="0.3">
      <c r="B43" s="70" t="s">
        <v>7</v>
      </c>
      <c r="C43" s="71"/>
      <c r="D43" s="60"/>
      <c r="E43" s="72"/>
      <c r="F43" s="65"/>
    </row>
    <row r="44" spans="2:6" ht="16.5" thickBot="1" x14ac:dyDescent="0.35">
      <c r="B44" s="73" t="s">
        <v>8</v>
      </c>
      <c r="C44" s="74"/>
      <c r="D44" s="60"/>
      <c r="E44" s="72"/>
      <c r="F44" s="75"/>
    </row>
    <row r="45" spans="2:6" ht="15.75" thickBot="1" x14ac:dyDescent="0.3">
      <c r="B45" s="32" t="s">
        <v>9</v>
      </c>
      <c r="C45" s="32" t="s">
        <v>10</v>
      </c>
      <c r="D45" s="32" t="s">
        <v>11</v>
      </c>
      <c r="E45" s="33" t="s">
        <v>12</v>
      </c>
      <c r="F45" s="32" t="s">
        <v>13</v>
      </c>
    </row>
    <row r="46" spans="2:6" ht="15.75" x14ac:dyDescent="0.3">
      <c r="B46" s="41"/>
      <c r="C46" s="42"/>
      <c r="D46" s="43"/>
      <c r="E46" s="44"/>
      <c r="F46" s="45"/>
    </row>
    <row r="47" spans="2:6" x14ac:dyDescent="0.25">
      <c r="B47" s="46">
        <v>111110000</v>
      </c>
      <c r="C47" s="35" t="s">
        <v>34</v>
      </c>
      <c r="D47" s="80">
        <v>1</v>
      </c>
      <c r="E47" s="81">
        <v>560000</v>
      </c>
      <c r="F47" s="47">
        <f>+D47*E47</f>
        <v>560000</v>
      </c>
    </row>
    <row r="48" spans="2:6" ht="16.5" thickBot="1" x14ac:dyDescent="0.35">
      <c r="B48" s="83"/>
      <c r="C48" s="82"/>
      <c r="D48" s="49"/>
      <c r="E48" s="50" t="s">
        <v>14</v>
      </c>
      <c r="F48" s="85">
        <f>SUM(F46:F47)</f>
        <v>560000</v>
      </c>
    </row>
    <row r="50" spans="2:6" ht="15.75" thickBot="1" x14ac:dyDescent="0.3"/>
    <row r="51" spans="2:6" ht="15.75" thickBot="1" x14ac:dyDescent="0.3">
      <c r="B51" s="53"/>
      <c r="C51" s="54" t="s">
        <v>17</v>
      </c>
      <c r="D51" s="55"/>
      <c r="E51" s="56"/>
      <c r="F51" s="57"/>
    </row>
    <row r="52" spans="2:6" ht="15.75" x14ac:dyDescent="0.3">
      <c r="B52" s="58" t="s">
        <v>0</v>
      </c>
      <c r="C52" s="59" t="s">
        <v>27</v>
      </c>
      <c r="D52" s="60"/>
      <c r="E52" s="194" t="s">
        <v>52</v>
      </c>
      <c r="F52" s="61"/>
    </row>
    <row r="53" spans="2:6" ht="15.75" x14ac:dyDescent="0.3">
      <c r="B53" s="62" t="s">
        <v>1</v>
      </c>
      <c r="C53" s="63" t="s">
        <v>35</v>
      </c>
      <c r="D53" s="64"/>
      <c r="E53" s="99">
        <v>41864</v>
      </c>
      <c r="F53" s="65"/>
    </row>
    <row r="54" spans="2:6" ht="15.75" x14ac:dyDescent="0.3">
      <c r="B54" s="62" t="s">
        <v>2</v>
      </c>
      <c r="C54" s="66"/>
      <c r="D54" s="67"/>
      <c r="E54" s="68"/>
      <c r="F54" s="65"/>
    </row>
    <row r="55" spans="2:6" ht="15.75" x14ac:dyDescent="0.3">
      <c r="B55" s="62" t="s">
        <v>3</v>
      </c>
      <c r="C55" s="66"/>
      <c r="D55" s="60"/>
      <c r="E55" s="69"/>
      <c r="F55" s="65"/>
    </row>
    <row r="56" spans="2:6" ht="15.75" x14ac:dyDescent="0.3">
      <c r="B56" s="62" t="s">
        <v>4</v>
      </c>
      <c r="C56" s="66" t="s">
        <v>37</v>
      </c>
      <c r="D56" s="60"/>
      <c r="E56" s="65"/>
      <c r="F56" s="65"/>
    </row>
    <row r="57" spans="2:6" ht="15.75" x14ac:dyDescent="0.3">
      <c r="B57" s="29" t="s">
        <v>5</v>
      </c>
      <c r="C57" s="30">
        <v>1</v>
      </c>
      <c r="D57" s="60"/>
      <c r="E57" s="65"/>
      <c r="F57" s="65"/>
    </row>
    <row r="58" spans="2:6" ht="15.75" x14ac:dyDescent="0.3">
      <c r="B58" s="70" t="s">
        <v>6</v>
      </c>
      <c r="C58" s="71" t="s">
        <v>36</v>
      </c>
      <c r="D58" s="60"/>
      <c r="E58" s="72"/>
      <c r="F58" s="65"/>
    </row>
    <row r="59" spans="2:6" ht="15.75" x14ac:dyDescent="0.3">
      <c r="B59" s="70" t="s">
        <v>7</v>
      </c>
      <c r="C59" s="71"/>
      <c r="D59" s="60"/>
      <c r="E59" s="72"/>
      <c r="F59" s="65"/>
    </row>
    <row r="60" spans="2:6" ht="16.5" thickBot="1" x14ac:dyDescent="0.35">
      <c r="B60" s="73" t="s">
        <v>8</v>
      </c>
      <c r="C60" s="74"/>
      <c r="D60" s="60"/>
      <c r="E60" s="72"/>
      <c r="F60" s="75"/>
    </row>
    <row r="61" spans="2:6" ht="15.75" thickBot="1" x14ac:dyDescent="0.3">
      <c r="B61" s="32" t="s">
        <v>9</v>
      </c>
      <c r="C61" s="32" t="s">
        <v>10</v>
      </c>
      <c r="D61" s="32" t="s">
        <v>11</v>
      </c>
      <c r="E61" s="33" t="s">
        <v>12</v>
      </c>
      <c r="F61" s="32" t="s">
        <v>13</v>
      </c>
    </row>
    <row r="62" spans="2:6" ht="15.75" x14ac:dyDescent="0.3">
      <c r="B62" s="41"/>
      <c r="C62" s="42"/>
      <c r="D62" s="43"/>
      <c r="E62" s="44"/>
      <c r="F62" s="45"/>
    </row>
    <row r="63" spans="2:6" x14ac:dyDescent="0.25">
      <c r="B63" s="31">
        <v>9910000003</v>
      </c>
      <c r="C63" s="111" t="s">
        <v>38</v>
      </c>
      <c r="D63" s="80">
        <v>1</v>
      </c>
      <c r="E63" s="81">
        <v>330000</v>
      </c>
      <c r="F63" s="47">
        <f>+D63*E63</f>
        <v>330000</v>
      </c>
    </row>
    <row r="64" spans="2:6" ht="16.5" thickBot="1" x14ac:dyDescent="0.35">
      <c r="B64" s="83"/>
      <c r="C64" s="82"/>
      <c r="D64" s="49"/>
      <c r="E64" s="50" t="s">
        <v>14</v>
      </c>
      <c r="F64" s="85">
        <f>SUM(F62:F63)</f>
        <v>330000</v>
      </c>
    </row>
    <row r="66" spans="2:6" ht="15.75" thickBot="1" x14ac:dyDescent="0.3"/>
    <row r="67" spans="2:6" ht="15.75" thickBot="1" x14ac:dyDescent="0.3">
      <c r="B67" s="86"/>
      <c r="C67" s="87" t="s">
        <v>18</v>
      </c>
      <c r="D67" s="88"/>
      <c r="E67" s="89"/>
      <c r="F67" s="90"/>
    </row>
    <row r="68" spans="2:6" ht="15.75" x14ac:dyDescent="0.3">
      <c r="B68" s="91" t="s">
        <v>0</v>
      </c>
      <c r="C68" s="92" t="s">
        <v>19</v>
      </c>
      <c r="D68" s="93"/>
      <c r="E68" s="94"/>
      <c r="F68" s="95"/>
    </row>
    <row r="69" spans="2:6" ht="15.75" x14ac:dyDescent="0.3">
      <c r="B69" s="96" t="s">
        <v>1</v>
      </c>
      <c r="C69" s="97" t="s">
        <v>40</v>
      </c>
      <c r="D69" s="98"/>
      <c r="E69" s="194" t="s">
        <v>160</v>
      </c>
      <c r="F69" s="100"/>
    </row>
    <row r="70" spans="2:6" ht="15.75" x14ac:dyDescent="0.3">
      <c r="B70" s="96" t="s">
        <v>2</v>
      </c>
      <c r="C70" s="101"/>
      <c r="D70" s="102"/>
      <c r="E70" s="103"/>
      <c r="F70" s="100"/>
    </row>
    <row r="71" spans="2:6" ht="15.75" x14ac:dyDescent="0.3">
      <c r="B71" s="96" t="s">
        <v>3</v>
      </c>
      <c r="C71" s="101">
        <v>122545</v>
      </c>
      <c r="D71" s="93"/>
      <c r="E71" s="104"/>
      <c r="F71" s="100"/>
    </row>
    <row r="72" spans="2:6" ht="15.75" x14ac:dyDescent="0.3">
      <c r="B72" s="96" t="s">
        <v>4</v>
      </c>
      <c r="C72" s="101">
        <v>13598</v>
      </c>
      <c r="D72" s="93"/>
      <c r="E72" s="100"/>
      <c r="F72" s="100"/>
    </row>
    <row r="73" spans="2:6" ht="15.75" x14ac:dyDescent="0.3">
      <c r="B73" s="29" t="s">
        <v>5</v>
      </c>
      <c r="C73" s="30">
        <v>1</v>
      </c>
      <c r="D73" s="93"/>
      <c r="E73" s="100"/>
      <c r="F73" s="100"/>
    </row>
    <row r="74" spans="2:6" ht="15.75" x14ac:dyDescent="0.3">
      <c r="B74" s="105" t="s">
        <v>6</v>
      </c>
      <c r="C74" s="106"/>
      <c r="D74" s="93"/>
      <c r="E74" s="107"/>
      <c r="F74" s="100"/>
    </row>
    <row r="75" spans="2:6" ht="15.75" x14ac:dyDescent="0.3">
      <c r="B75" s="105" t="s">
        <v>7</v>
      </c>
      <c r="C75" s="106"/>
      <c r="D75" s="93"/>
      <c r="E75" s="107"/>
      <c r="F75" s="100"/>
    </row>
    <row r="76" spans="2:6" ht="16.5" thickBot="1" x14ac:dyDescent="0.35">
      <c r="B76" s="108" t="s">
        <v>8</v>
      </c>
      <c r="C76" s="109"/>
      <c r="D76" s="93"/>
      <c r="E76" s="107"/>
      <c r="F76" s="110"/>
    </row>
    <row r="77" spans="2:6" ht="15.75" thickBot="1" x14ac:dyDescent="0.3">
      <c r="B77" s="32" t="s">
        <v>9</v>
      </c>
      <c r="C77" s="32" t="s">
        <v>10</v>
      </c>
      <c r="D77" s="32" t="s">
        <v>11</v>
      </c>
      <c r="E77" s="33" t="s">
        <v>12</v>
      </c>
      <c r="F77" s="32" t="s">
        <v>13</v>
      </c>
    </row>
    <row r="78" spans="2:6" ht="15.75" x14ac:dyDescent="0.3">
      <c r="B78" s="41"/>
      <c r="C78" s="42"/>
      <c r="D78" s="43"/>
      <c r="E78" s="44"/>
      <c r="F78" s="45"/>
    </row>
    <row r="79" spans="2:6" x14ac:dyDescent="0.25">
      <c r="B79" s="31" t="s">
        <v>43</v>
      </c>
      <c r="C79" s="111" t="s">
        <v>39</v>
      </c>
      <c r="D79" s="112">
        <v>1</v>
      </c>
      <c r="E79" s="113">
        <v>4368000</v>
      </c>
      <c r="F79" s="47">
        <f>+D79*E79</f>
        <v>4368000</v>
      </c>
    </row>
    <row r="80" spans="2:6" ht="16.5" thickBot="1" x14ac:dyDescent="0.35">
      <c r="B80" s="118"/>
      <c r="C80" s="117"/>
      <c r="D80" s="49"/>
      <c r="E80" s="50" t="s">
        <v>14</v>
      </c>
      <c r="F80" s="85">
        <f>SUM(F78:F79)</f>
        <v>4368000</v>
      </c>
    </row>
    <row r="83" spans="5:6" ht="15.75" x14ac:dyDescent="0.25">
      <c r="E83" s="28" t="s">
        <v>20</v>
      </c>
      <c r="F83" s="27">
        <f>+F80+F64</f>
        <v>4698000</v>
      </c>
    </row>
    <row r="141" ht="15" customHeight="1" x14ac:dyDescent="0.25"/>
    <row r="146" ht="13.5" customHeight="1" x14ac:dyDescent="0.25"/>
    <row r="171" ht="15" customHeight="1" x14ac:dyDescent="0.25"/>
    <row r="179" ht="18.75" customHeight="1" x14ac:dyDescent="0.25"/>
    <row r="209" ht="24.75" customHeight="1" x14ac:dyDescent="0.25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4" workbookViewId="0">
      <selection activeCell="J23" sqref="J23"/>
    </sheetView>
  </sheetViews>
  <sheetFormatPr baseColWidth="10" defaultRowHeight="15" x14ac:dyDescent="0.25"/>
  <cols>
    <col min="1" max="1" width="29.85546875" bestFit="1" customWidth="1"/>
    <col min="2" max="2" width="23.5703125" bestFit="1" customWidth="1"/>
    <col min="5" max="5" width="11.85546875" bestFit="1" customWidth="1"/>
  </cols>
  <sheetData>
    <row r="1" spans="1:5" ht="15.75" thickBot="1" x14ac:dyDescent="0.3"/>
    <row r="2" spans="1:5" ht="15.75" thickBot="1" x14ac:dyDescent="0.3">
      <c r="A2" s="86"/>
      <c r="B2" s="87" t="s">
        <v>44</v>
      </c>
      <c r="C2" s="88"/>
      <c r="D2" s="89"/>
      <c r="E2" s="90"/>
    </row>
    <row r="3" spans="1:5" ht="15.75" x14ac:dyDescent="0.3">
      <c r="A3" s="91" t="s">
        <v>0</v>
      </c>
      <c r="B3" s="92" t="s">
        <v>45</v>
      </c>
      <c r="C3" s="93"/>
      <c r="D3" s="94"/>
      <c r="E3" s="95"/>
    </row>
    <row r="4" spans="1:5" ht="15.75" x14ac:dyDescent="0.3">
      <c r="A4" s="96" t="s">
        <v>1</v>
      </c>
      <c r="B4" s="97" t="s">
        <v>46</v>
      </c>
      <c r="C4" s="98"/>
      <c r="D4" s="194" t="s">
        <v>159</v>
      </c>
      <c r="E4" s="100"/>
    </row>
    <row r="5" spans="1:5" ht="15.75" x14ac:dyDescent="0.3">
      <c r="A5" s="96" t="s">
        <v>2</v>
      </c>
      <c r="B5" s="101"/>
      <c r="C5" s="102"/>
      <c r="D5" s="103"/>
      <c r="E5" s="100"/>
    </row>
    <row r="6" spans="1:5" ht="15.75" x14ac:dyDescent="0.3">
      <c r="A6" s="96" t="s">
        <v>3</v>
      </c>
      <c r="B6" s="101"/>
      <c r="C6" s="93"/>
      <c r="D6" s="104"/>
      <c r="E6" s="100"/>
    </row>
    <row r="7" spans="1:5" ht="15.75" x14ac:dyDescent="0.3">
      <c r="A7" s="96" t="s">
        <v>4</v>
      </c>
      <c r="B7" s="101">
        <v>238402</v>
      </c>
      <c r="C7" s="93"/>
      <c r="D7" s="100"/>
      <c r="E7" s="100"/>
    </row>
    <row r="8" spans="1:5" ht="15.75" x14ac:dyDescent="0.3">
      <c r="A8" s="29" t="s">
        <v>5</v>
      </c>
      <c r="B8" s="30">
        <v>1</v>
      </c>
      <c r="C8" s="93"/>
      <c r="D8" s="100"/>
      <c r="E8" s="100"/>
    </row>
    <row r="9" spans="1:5" ht="15.75" x14ac:dyDescent="0.3">
      <c r="A9" s="105" t="s">
        <v>6</v>
      </c>
      <c r="B9" s="106"/>
      <c r="C9" s="93"/>
      <c r="D9" s="107"/>
      <c r="E9" s="100"/>
    </row>
    <row r="10" spans="1:5" ht="15.75" x14ac:dyDescent="0.3">
      <c r="A10" s="105" t="s">
        <v>7</v>
      </c>
      <c r="B10" s="106"/>
      <c r="C10" s="93"/>
      <c r="D10" s="107"/>
      <c r="E10" s="100"/>
    </row>
    <row r="11" spans="1:5" ht="16.5" thickBot="1" x14ac:dyDescent="0.35">
      <c r="A11" s="108" t="s">
        <v>8</v>
      </c>
      <c r="B11" s="109"/>
      <c r="C11" s="93"/>
      <c r="D11" s="107"/>
      <c r="E11" s="110"/>
    </row>
    <row r="12" spans="1:5" ht="15.75" thickBot="1" x14ac:dyDescent="0.3">
      <c r="A12" s="32" t="s">
        <v>9</v>
      </c>
      <c r="B12" s="32" t="s">
        <v>10</v>
      </c>
      <c r="C12" s="32" t="s">
        <v>11</v>
      </c>
      <c r="D12" s="32" t="s">
        <v>12</v>
      </c>
      <c r="E12" s="32" t="s">
        <v>13</v>
      </c>
    </row>
    <row r="13" spans="1:5" ht="15.75" x14ac:dyDescent="0.3">
      <c r="A13" s="41"/>
      <c r="B13" s="42"/>
      <c r="C13" s="43"/>
      <c r="D13" s="44"/>
      <c r="E13" s="45"/>
    </row>
    <row r="14" spans="1:5" x14ac:dyDescent="0.25">
      <c r="A14" s="31" t="s">
        <v>47</v>
      </c>
      <c r="B14" s="106" t="s">
        <v>48</v>
      </c>
      <c r="C14" s="112">
        <v>1</v>
      </c>
      <c r="D14" s="113">
        <v>1070100</v>
      </c>
      <c r="E14" s="47">
        <f>+C14*D14</f>
        <v>1070100</v>
      </c>
    </row>
    <row r="15" spans="1:5" ht="16.5" thickBot="1" x14ac:dyDescent="0.35">
      <c r="A15" s="118"/>
      <c r="B15" s="117"/>
      <c r="C15" s="49"/>
      <c r="D15" s="50" t="s">
        <v>14</v>
      </c>
      <c r="E15" s="85">
        <f>SUM(E13:E14)</f>
        <v>1070100</v>
      </c>
    </row>
    <row r="16" spans="1:5" ht="15.75" thickBot="1" x14ac:dyDescent="0.3"/>
    <row r="17" spans="1:5" ht="15.75" thickBot="1" x14ac:dyDescent="0.3">
      <c r="A17" s="86"/>
      <c r="B17" s="87" t="s">
        <v>53</v>
      </c>
      <c r="C17" s="88"/>
      <c r="D17" s="89"/>
      <c r="E17" s="90"/>
    </row>
    <row r="18" spans="1:5" ht="15.75" x14ac:dyDescent="0.3">
      <c r="A18" s="91" t="s">
        <v>0</v>
      </c>
      <c r="B18" s="92" t="s">
        <v>54</v>
      </c>
      <c r="C18" s="93"/>
      <c r="D18" s="94"/>
      <c r="E18" s="95"/>
    </row>
    <row r="19" spans="1:5" ht="15.75" x14ac:dyDescent="0.3">
      <c r="A19" s="96" t="s">
        <v>1</v>
      </c>
      <c r="B19" s="97" t="s">
        <v>55</v>
      </c>
      <c r="C19" s="98"/>
      <c r="D19" s="194" t="s">
        <v>138</v>
      </c>
      <c r="E19" s="100"/>
    </row>
    <row r="20" spans="1:5" ht="15.75" x14ac:dyDescent="0.3">
      <c r="A20" s="96" t="s">
        <v>2</v>
      </c>
      <c r="B20" s="101"/>
      <c r="C20" s="102"/>
      <c r="D20" s="103"/>
      <c r="E20" s="100"/>
    </row>
    <row r="21" spans="1:5" ht="15.75" x14ac:dyDescent="0.3">
      <c r="A21" s="96" t="s">
        <v>3</v>
      </c>
      <c r="B21" s="101"/>
      <c r="C21" s="93"/>
      <c r="D21" s="104"/>
      <c r="E21" s="100"/>
    </row>
    <row r="22" spans="1:5" ht="15.75" x14ac:dyDescent="0.3">
      <c r="A22" s="96" t="s">
        <v>4</v>
      </c>
      <c r="B22" s="101">
        <v>782</v>
      </c>
      <c r="C22" s="93"/>
      <c r="D22" s="100"/>
      <c r="E22" s="100"/>
    </row>
    <row r="23" spans="1:5" ht="15.75" x14ac:dyDescent="0.3">
      <c r="A23" s="29" t="s">
        <v>5</v>
      </c>
      <c r="B23" s="30">
        <v>1</v>
      </c>
      <c r="C23" s="93"/>
      <c r="D23" s="100"/>
      <c r="E23" s="100"/>
    </row>
    <row r="24" spans="1:5" ht="15.75" x14ac:dyDescent="0.3">
      <c r="A24" s="105" t="s">
        <v>6</v>
      </c>
      <c r="B24" s="106"/>
      <c r="C24" s="93"/>
      <c r="D24" s="107"/>
      <c r="E24" s="100"/>
    </row>
    <row r="25" spans="1:5" ht="15.75" x14ac:dyDescent="0.3">
      <c r="A25" s="105" t="s">
        <v>7</v>
      </c>
      <c r="B25" s="106"/>
      <c r="C25" s="93"/>
      <c r="D25" s="107"/>
      <c r="E25" s="100"/>
    </row>
    <row r="26" spans="1:5" ht="16.5" thickBot="1" x14ac:dyDescent="0.35">
      <c r="A26" s="108" t="s">
        <v>8</v>
      </c>
      <c r="B26" s="109"/>
      <c r="C26" s="93"/>
      <c r="D26" s="107"/>
      <c r="E26" s="110"/>
    </row>
    <row r="27" spans="1:5" ht="15.75" thickBot="1" x14ac:dyDescent="0.3">
      <c r="A27" s="32" t="s">
        <v>9</v>
      </c>
      <c r="B27" s="32" t="s">
        <v>10</v>
      </c>
      <c r="C27" s="32" t="s">
        <v>11</v>
      </c>
      <c r="D27" s="32" t="s">
        <v>12</v>
      </c>
      <c r="E27" s="32" t="s">
        <v>13</v>
      </c>
    </row>
    <row r="28" spans="1:5" ht="15.75" x14ac:dyDescent="0.3">
      <c r="A28" s="41"/>
      <c r="B28" s="42"/>
      <c r="C28" s="43"/>
      <c r="D28" s="44"/>
      <c r="E28" s="45"/>
    </row>
    <row r="29" spans="1:5" x14ac:dyDescent="0.25">
      <c r="A29" s="31" t="s">
        <v>25</v>
      </c>
      <c r="B29" s="106" t="s">
        <v>56</v>
      </c>
      <c r="C29" s="112">
        <v>10</v>
      </c>
      <c r="D29" s="113">
        <v>45000</v>
      </c>
      <c r="E29" s="47">
        <f>+C29*D29</f>
        <v>450000</v>
      </c>
    </row>
    <row r="30" spans="1:5" ht="16.5" thickBot="1" x14ac:dyDescent="0.35">
      <c r="A30" s="118"/>
      <c r="B30" s="117"/>
      <c r="C30" s="49"/>
      <c r="D30" s="50" t="s">
        <v>14</v>
      </c>
      <c r="E30" s="85">
        <f>SUM(E28:E29)</f>
        <v>450000</v>
      </c>
    </row>
    <row r="32" spans="1:5" ht="15.75" x14ac:dyDescent="0.25">
      <c r="D32" s="28" t="s">
        <v>20</v>
      </c>
      <c r="E32" s="27">
        <f>4698000+E15+E30</f>
        <v>6218100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9"/>
  <sheetViews>
    <sheetView tabSelected="1" view="pageBreakPreview" topLeftCell="A226" zoomScale="110" zoomScaleNormal="30" zoomScaleSheetLayoutView="110" workbookViewId="0">
      <selection activeCell="F238" sqref="F238"/>
    </sheetView>
  </sheetViews>
  <sheetFormatPr baseColWidth="10" defaultRowHeight="15" x14ac:dyDescent="0.25"/>
  <cols>
    <col min="1" max="1" width="29.85546875" bestFit="1" customWidth="1"/>
    <col min="2" max="2" width="28.85546875" bestFit="1" customWidth="1"/>
    <col min="3" max="3" width="15.7109375" customWidth="1"/>
    <col min="4" max="4" width="14.42578125" customWidth="1"/>
    <col min="5" max="5" width="17" customWidth="1"/>
  </cols>
  <sheetData>
    <row r="1" spans="1:5" ht="15.75" thickBot="1" x14ac:dyDescent="0.3"/>
    <row r="2" spans="1:5" ht="15.75" thickBot="1" x14ac:dyDescent="0.3">
      <c r="A2" s="86"/>
      <c r="B2" s="87" t="s">
        <v>57</v>
      </c>
      <c r="C2" s="88"/>
      <c r="D2" s="89"/>
      <c r="E2" s="90"/>
    </row>
    <row r="3" spans="1:5" ht="15.75" x14ac:dyDescent="0.3">
      <c r="A3" s="91" t="s">
        <v>0</v>
      </c>
      <c r="B3" s="92" t="s">
        <v>97</v>
      </c>
      <c r="C3" s="93"/>
      <c r="D3" s="194" t="s">
        <v>145</v>
      </c>
      <c r="E3" s="95"/>
    </row>
    <row r="4" spans="1:5" ht="26.25" x14ac:dyDescent="0.3">
      <c r="A4" s="96" t="s">
        <v>1</v>
      </c>
      <c r="B4" s="119" t="s">
        <v>59</v>
      </c>
      <c r="C4" s="98"/>
      <c r="D4" s="130" t="s">
        <v>105</v>
      </c>
      <c r="E4" s="100"/>
    </row>
    <row r="5" spans="1:5" ht="15.75" x14ac:dyDescent="0.3">
      <c r="A5" s="96" t="s">
        <v>2</v>
      </c>
      <c r="B5" s="101">
        <v>1235558</v>
      </c>
      <c r="C5" s="102"/>
      <c r="D5" s="103"/>
      <c r="E5" s="100"/>
    </row>
    <row r="6" spans="1:5" ht="15.75" x14ac:dyDescent="0.3">
      <c r="A6" s="96" t="s">
        <v>3</v>
      </c>
      <c r="B6" s="101"/>
      <c r="C6" s="93"/>
      <c r="D6" s="104"/>
      <c r="E6" s="100"/>
    </row>
    <row r="7" spans="1:5" ht="15.75" x14ac:dyDescent="0.3">
      <c r="A7" s="96" t="s">
        <v>4</v>
      </c>
      <c r="B7" s="101" t="s">
        <v>65</v>
      </c>
      <c r="C7" s="93"/>
      <c r="D7" s="100"/>
      <c r="E7" s="100"/>
    </row>
    <row r="8" spans="1:5" ht="15.75" x14ac:dyDescent="0.3">
      <c r="A8" s="29" t="s">
        <v>5</v>
      </c>
      <c r="B8" s="30">
        <v>2</v>
      </c>
      <c r="C8" s="93"/>
      <c r="D8" s="100"/>
      <c r="E8" s="100"/>
    </row>
    <row r="9" spans="1:5" ht="15.75" x14ac:dyDescent="0.3">
      <c r="A9" s="105" t="s">
        <v>6</v>
      </c>
      <c r="B9" s="106" t="s">
        <v>60</v>
      </c>
      <c r="C9" s="93"/>
      <c r="D9" s="107"/>
      <c r="E9" s="100"/>
    </row>
    <row r="10" spans="1:5" ht="15.75" x14ac:dyDescent="0.3">
      <c r="A10" s="105" t="s">
        <v>7</v>
      </c>
      <c r="B10" s="106" t="s">
        <v>61</v>
      </c>
      <c r="C10" s="93"/>
      <c r="D10" s="107"/>
      <c r="E10" s="100"/>
    </row>
    <row r="11" spans="1:5" ht="16.5" thickBot="1" x14ac:dyDescent="0.35">
      <c r="A11" s="108" t="s">
        <v>8</v>
      </c>
      <c r="B11" s="109"/>
      <c r="C11" s="93"/>
      <c r="D11" s="107"/>
      <c r="E11" s="110"/>
    </row>
    <row r="12" spans="1:5" ht="15.75" thickBot="1" x14ac:dyDescent="0.3">
      <c r="A12" s="32" t="s">
        <v>9</v>
      </c>
      <c r="B12" s="32" t="s">
        <v>10</v>
      </c>
      <c r="C12" s="32" t="s">
        <v>11</v>
      </c>
      <c r="D12" s="32" t="s">
        <v>12</v>
      </c>
      <c r="E12" s="32" t="s">
        <v>13</v>
      </c>
    </row>
    <row r="13" spans="1:5" x14ac:dyDescent="0.25">
      <c r="A13" s="121">
        <v>3200000000</v>
      </c>
      <c r="B13" s="42" t="s">
        <v>62</v>
      </c>
      <c r="C13" s="43">
        <v>1</v>
      </c>
      <c r="D13" s="44">
        <v>89000</v>
      </c>
      <c r="E13" s="45">
        <f>+D13</f>
        <v>89000</v>
      </c>
    </row>
    <row r="14" spans="1:5" x14ac:dyDescent="0.25">
      <c r="A14" s="31">
        <v>362500000</v>
      </c>
      <c r="B14" s="106" t="s">
        <v>63</v>
      </c>
      <c r="C14" s="112">
        <v>1</v>
      </c>
      <c r="D14" s="113">
        <v>45000</v>
      </c>
      <c r="E14" s="47">
        <f>+D14*C14</f>
        <v>45000</v>
      </c>
    </row>
    <row r="15" spans="1:5" x14ac:dyDescent="0.25">
      <c r="A15" s="122">
        <v>293870000</v>
      </c>
      <c r="B15" s="106" t="s">
        <v>140</v>
      </c>
      <c r="C15" s="112">
        <v>1</v>
      </c>
      <c r="D15" s="113">
        <v>45000</v>
      </c>
      <c r="E15" s="47">
        <f>D15*C15</f>
        <v>45000</v>
      </c>
    </row>
    <row r="16" spans="1:5" x14ac:dyDescent="0.25">
      <c r="A16" s="173">
        <v>38827</v>
      </c>
      <c r="B16" s="35" t="s">
        <v>64</v>
      </c>
      <c r="C16" s="112">
        <v>2</v>
      </c>
      <c r="D16" s="113">
        <v>15980</v>
      </c>
      <c r="E16" s="47">
        <f>D16*C16</f>
        <v>31960</v>
      </c>
    </row>
    <row r="17" spans="1:5" ht="16.5" thickBot="1" x14ac:dyDescent="0.35">
      <c r="A17" s="118"/>
      <c r="B17" s="117"/>
      <c r="C17" s="49"/>
      <c r="D17" s="50" t="s">
        <v>14</v>
      </c>
      <c r="E17" s="85">
        <f>SUM(E13:E16)</f>
        <v>210960</v>
      </c>
    </row>
    <row r="18" spans="1:5" s="128" customFormat="1" ht="16.5" thickBot="1" x14ac:dyDescent="0.35">
      <c r="A18" s="126"/>
      <c r="B18" s="127"/>
      <c r="C18" s="123"/>
      <c r="D18" s="124"/>
      <c r="E18" s="125"/>
    </row>
    <row r="19" spans="1:5" ht="15.75" thickBot="1" x14ac:dyDescent="0.3">
      <c r="A19" s="86"/>
      <c r="B19" s="87" t="s">
        <v>58</v>
      </c>
      <c r="C19" s="88"/>
      <c r="D19" s="89"/>
      <c r="E19" s="90"/>
    </row>
    <row r="20" spans="1:5" ht="15.75" x14ac:dyDescent="0.3">
      <c r="A20" s="91" t="s">
        <v>0</v>
      </c>
      <c r="B20" s="92" t="s">
        <v>96</v>
      </c>
      <c r="C20" s="93"/>
      <c r="D20" s="194" t="s">
        <v>146</v>
      </c>
      <c r="E20" s="95"/>
    </row>
    <row r="21" spans="1:5" ht="15.75" x14ac:dyDescent="0.3">
      <c r="A21" s="96" t="s">
        <v>1</v>
      </c>
      <c r="B21" s="119" t="s">
        <v>98</v>
      </c>
      <c r="C21" s="98"/>
      <c r="D21" s="130" t="s">
        <v>111</v>
      </c>
      <c r="E21" s="100"/>
    </row>
    <row r="22" spans="1:5" ht="15.75" x14ac:dyDescent="0.3">
      <c r="A22" s="96" t="s">
        <v>2</v>
      </c>
      <c r="B22" s="101"/>
      <c r="C22" s="102"/>
      <c r="D22" s="103"/>
      <c r="E22" s="100"/>
    </row>
    <row r="23" spans="1:5" ht="15.75" x14ac:dyDescent="0.3">
      <c r="A23" s="96" t="s">
        <v>3</v>
      </c>
      <c r="B23" s="101"/>
      <c r="C23" s="93"/>
      <c r="D23" s="104"/>
      <c r="E23" s="100"/>
    </row>
    <row r="24" spans="1:5" ht="15.75" x14ac:dyDescent="0.3">
      <c r="A24" s="96" t="s">
        <v>4</v>
      </c>
      <c r="B24" s="101" t="s">
        <v>120</v>
      </c>
      <c r="C24" s="93"/>
      <c r="D24" s="100"/>
      <c r="E24" s="100"/>
    </row>
    <row r="25" spans="1:5" ht="15.75" x14ac:dyDescent="0.3">
      <c r="A25" s="29" t="s">
        <v>5</v>
      </c>
      <c r="B25" s="30">
        <v>1</v>
      </c>
      <c r="C25" s="93"/>
      <c r="D25" s="100"/>
      <c r="E25" s="100"/>
    </row>
    <row r="26" spans="1:5" ht="15.75" x14ac:dyDescent="0.3">
      <c r="A26" s="105" t="s">
        <v>6</v>
      </c>
      <c r="B26" s="106"/>
      <c r="C26" s="93"/>
      <c r="D26" s="107"/>
      <c r="E26" s="100"/>
    </row>
    <row r="27" spans="1:5" ht="15.75" x14ac:dyDescent="0.3">
      <c r="A27" s="105" t="s">
        <v>7</v>
      </c>
      <c r="B27" s="106"/>
      <c r="C27" s="93"/>
      <c r="D27" s="107"/>
      <c r="E27" s="100"/>
    </row>
    <row r="28" spans="1:5" ht="16.5" thickBot="1" x14ac:dyDescent="0.35">
      <c r="A28" s="108" t="s">
        <v>8</v>
      </c>
      <c r="B28" s="109"/>
      <c r="C28" s="93"/>
      <c r="D28" s="107"/>
      <c r="E28" s="110"/>
    </row>
    <row r="29" spans="1:5" ht="15.75" thickBot="1" x14ac:dyDescent="0.3">
      <c r="A29" s="32" t="s">
        <v>9</v>
      </c>
      <c r="B29" s="32" t="s">
        <v>10</v>
      </c>
      <c r="C29" s="32" t="s">
        <v>11</v>
      </c>
      <c r="D29" s="32" t="s">
        <v>12</v>
      </c>
      <c r="E29" s="32" t="s">
        <v>13</v>
      </c>
    </row>
    <row r="30" spans="1:5" x14ac:dyDescent="0.25">
      <c r="A30" s="121" t="s">
        <v>69</v>
      </c>
      <c r="B30" s="42" t="s">
        <v>70</v>
      </c>
      <c r="C30" s="43">
        <v>2</v>
      </c>
      <c r="D30" s="44">
        <v>106565</v>
      </c>
      <c r="E30" s="45">
        <f>+C30*D30</f>
        <v>213130</v>
      </c>
    </row>
    <row r="31" spans="1:5" x14ac:dyDescent="0.25">
      <c r="A31" s="31" t="s">
        <v>71</v>
      </c>
      <c r="B31" s="106" t="s">
        <v>72</v>
      </c>
      <c r="C31" s="112">
        <v>2</v>
      </c>
      <c r="D31" s="113">
        <v>32500</v>
      </c>
      <c r="E31" s="47">
        <f>+D31*C31</f>
        <v>65000</v>
      </c>
    </row>
    <row r="32" spans="1:5" x14ac:dyDescent="0.25">
      <c r="A32" s="122" t="s">
        <v>73</v>
      </c>
      <c r="B32" s="35" t="s">
        <v>74</v>
      </c>
      <c r="C32" s="112">
        <v>1</v>
      </c>
      <c r="D32" s="113">
        <v>37500</v>
      </c>
      <c r="E32" s="47">
        <f t="shared" ref="E32:E35" si="0">+D32*C32</f>
        <v>37500</v>
      </c>
    </row>
    <row r="33" spans="1:13" x14ac:dyDescent="0.25">
      <c r="A33" s="122" t="s">
        <v>75</v>
      </c>
      <c r="B33" s="112" t="s">
        <v>76</v>
      </c>
      <c r="C33" s="112">
        <v>1</v>
      </c>
      <c r="D33" s="114">
        <v>135940</v>
      </c>
      <c r="E33" s="47">
        <f t="shared" si="0"/>
        <v>135940</v>
      </c>
    </row>
    <row r="34" spans="1:13" x14ac:dyDescent="0.25">
      <c r="A34" s="122">
        <v>111100000</v>
      </c>
      <c r="B34" s="112" t="s">
        <v>77</v>
      </c>
      <c r="C34" s="112">
        <v>1</v>
      </c>
      <c r="D34" s="114">
        <v>180000</v>
      </c>
      <c r="E34" s="47">
        <f t="shared" si="0"/>
        <v>180000</v>
      </c>
    </row>
    <row r="35" spans="1:13" x14ac:dyDescent="0.25">
      <c r="A35" s="122" t="s">
        <v>78</v>
      </c>
      <c r="B35" s="112" t="s">
        <v>79</v>
      </c>
      <c r="C35" s="112">
        <v>1</v>
      </c>
      <c r="D35" s="114">
        <v>45000</v>
      </c>
      <c r="E35" s="47">
        <f t="shared" si="0"/>
        <v>45000</v>
      </c>
    </row>
    <row r="36" spans="1:13" ht="16.5" thickBot="1" x14ac:dyDescent="0.35">
      <c r="A36" s="118"/>
      <c r="B36" s="117"/>
      <c r="C36" s="49"/>
      <c r="D36" s="50" t="s">
        <v>14</v>
      </c>
      <c r="E36" s="85">
        <f>SUM(E30:E35)</f>
        <v>676570</v>
      </c>
    </row>
    <row r="37" spans="1:13" ht="15.75" thickBot="1" x14ac:dyDescent="0.3">
      <c r="H37" s="120"/>
      <c r="I37" s="120"/>
      <c r="J37" s="120"/>
      <c r="K37" s="120"/>
      <c r="L37" s="120"/>
      <c r="M37" s="120"/>
    </row>
    <row r="38" spans="1:13" ht="15.75" thickBot="1" x14ac:dyDescent="0.3">
      <c r="A38" s="86"/>
      <c r="B38" s="87" t="s">
        <v>66</v>
      </c>
      <c r="C38" s="88"/>
      <c r="D38" s="89"/>
      <c r="E38" s="90"/>
      <c r="H38" s="120"/>
      <c r="I38" s="120"/>
      <c r="J38" s="120"/>
      <c r="K38" s="120"/>
      <c r="L38" s="120"/>
      <c r="M38" s="120"/>
    </row>
    <row r="39" spans="1:13" s="120" customFormat="1" ht="15.75" x14ac:dyDescent="0.3">
      <c r="A39" s="91" t="s">
        <v>0</v>
      </c>
      <c r="B39" s="92" t="s">
        <v>67</v>
      </c>
      <c r="C39" s="93"/>
      <c r="D39" s="194"/>
      <c r="E39" s="95"/>
      <c r="H39"/>
      <c r="I39"/>
      <c r="J39"/>
      <c r="K39"/>
      <c r="L39"/>
      <c r="M39"/>
    </row>
    <row r="40" spans="1:13" s="120" customFormat="1" ht="15.75" x14ac:dyDescent="0.3">
      <c r="A40" s="96" t="s">
        <v>1</v>
      </c>
      <c r="B40" s="119" t="s">
        <v>99</v>
      </c>
      <c r="C40" s="98"/>
      <c r="D40" s="99"/>
      <c r="E40" s="100"/>
      <c r="H40"/>
      <c r="I40"/>
      <c r="J40"/>
      <c r="K40"/>
      <c r="L40"/>
      <c r="M40"/>
    </row>
    <row r="41" spans="1:13" ht="15.75" x14ac:dyDescent="0.3">
      <c r="A41" s="96" t="s">
        <v>2</v>
      </c>
      <c r="B41" s="101">
        <v>124434</v>
      </c>
      <c r="C41" s="102"/>
      <c r="D41" s="130" t="s">
        <v>106</v>
      </c>
      <c r="E41" s="100"/>
    </row>
    <row r="42" spans="1:13" ht="15.75" x14ac:dyDescent="0.3">
      <c r="A42" s="96" t="s">
        <v>3</v>
      </c>
      <c r="B42" s="101"/>
      <c r="C42" s="93"/>
      <c r="D42" s="104"/>
      <c r="E42" s="100"/>
    </row>
    <row r="43" spans="1:13" ht="15.75" x14ac:dyDescent="0.3">
      <c r="A43" s="96" t="s">
        <v>4</v>
      </c>
      <c r="B43" s="101">
        <v>195033</v>
      </c>
      <c r="C43" s="93"/>
      <c r="D43" s="100"/>
      <c r="E43" s="100"/>
    </row>
    <row r="44" spans="1:13" ht="15.75" x14ac:dyDescent="0.3">
      <c r="A44" s="29" t="s">
        <v>5</v>
      </c>
      <c r="B44" s="30">
        <v>1</v>
      </c>
      <c r="C44" s="93"/>
      <c r="D44" s="100"/>
      <c r="E44" s="100"/>
    </row>
    <row r="45" spans="1:13" ht="15.75" x14ac:dyDescent="0.3">
      <c r="A45" s="105" t="s">
        <v>6</v>
      </c>
      <c r="B45" s="106"/>
      <c r="C45" s="93"/>
      <c r="D45" s="107"/>
      <c r="E45" s="100"/>
    </row>
    <row r="46" spans="1:13" ht="15.75" x14ac:dyDescent="0.3">
      <c r="A46" s="105" t="s">
        <v>7</v>
      </c>
      <c r="B46" s="106"/>
      <c r="C46" s="93"/>
      <c r="D46" s="107"/>
      <c r="E46" s="100"/>
    </row>
    <row r="47" spans="1:13" ht="16.5" thickBot="1" x14ac:dyDescent="0.35">
      <c r="A47" s="108" t="s">
        <v>8</v>
      </c>
      <c r="B47" s="109"/>
      <c r="C47" s="93"/>
      <c r="D47" s="107"/>
      <c r="E47" s="110"/>
    </row>
    <row r="48" spans="1:13" ht="15.75" thickBot="1" x14ac:dyDescent="0.3">
      <c r="A48" s="32" t="s">
        <v>9</v>
      </c>
      <c r="B48" s="32" t="s">
        <v>10</v>
      </c>
      <c r="C48" s="32" t="s">
        <v>11</v>
      </c>
      <c r="D48" s="32" t="s">
        <v>12</v>
      </c>
      <c r="E48" s="32" t="s">
        <v>13</v>
      </c>
    </row>
    <row r="49" spans="1:5" ht="15.75" x14ac:dyDescent="0.3">
      <c r="A49" s="41" t="s">
        <v>25</v>
      </c>
      <c r="B49" s="42" t="s">
        <v>100</v>
      </c>
      <c r="C49" s="43">
        <v>5</v>
      </c>
      <c r="D49" s="44">
        <v>42500</v>
      </c>
      <c r="E49" s="45">
        <f>+D49*C49</f>
        <v>212500</v>
      </c>
    </row>
    <row r="50" spans="1:5" ht="15.75" x14ac:dyDescent="0.3">
      <c r="A50" s="48"/>
      <c r="B50" s="116"/>
      <c r="C50" s="112"/>
      <c r="D50" s="39"/>
      <c r="E50" s="47"/>
    </row>
    <row r="51" spans="1:5" ht="16.5" thickBot="1" x14ac:dyDescent="0.35">
      <c r="A51" s="118"/>
      <c r="B51" s="117"/>
      <c r="C51" s="49"/>
      <c r="D51" s="50" t="s">
        <v>14</v>
      </c>
      <c r="E51" s="85">
        <f>SUM(E49:E50)</f>
        <v>212500</v>
      </c>
    </row>
    <row r="52" spans="1:5" ht="15.75" thickBot="1" x14ac:dyDescent="0.3"/>
    <row r="53" spans="1:5" ht="15.75" thickBot="1" x14ac:dyDescent="0.3">
      <c r="A53" s="86"/>
      <c r="B53" s="87" t="s">
        <v>68</v>
      </c>
      <c r="C53" s="88"/>
      <c r="D53" s="89"/>
      <c r="E53" s="90"/>
    </row>
    <row r="54" spans="1:5" ht="15.75" x14ac:dyDescent="0.3">
      <c r="A54" s="91" t="s">
        <v>0</v>
      </c>
      <c r="B54" s="92" t="s">
        <v>121</v>
      </c>
      <c r="C54" s="93"/>
      <c r="D54" s="194" t="s">
        <v>147</v>
      </c>
      <c r="E54" s="95"/>
    </row>
    <row r="55" spans="1:5" ht="15.75" x14ac:dyDescent="0.3">
      <c r="A55" s="96" t="s">
        <v>1</v>
      </c>
      <c r="B55" s="119" t="s">
        <v>80</v>
      </c>
      <c r="C55" s="98"/>
      <c r="D55" s="99"/>
      <c r="E55" s="100"/>
    </row>
    <row r="56" spans="1:5" ht="15.75" x14ac:dyDescent="0.3">
      <c r="A56" s="96" t="s">
        <v>2</v>
      </c>
      <c r="B56" s="101">
        <v>124802</v>
      </c>
      <c r="C56" s="102"/>
      <c r="D56" s="130" t="s">
        <v>105</v>
      </c>
      <c r="E56" s="100"/>
    </row>
    <row r="57" spans="1:5" ht="15.75" x14ac:dyDescent="0.3">
      <c r="A57" s="96" t="s">
        <v>3</v>
      </c>
      <c r="B57" s="101"/>
      <c r="C57" s="93"/>
      <c r="D57" s="104"/>
      <c r="E57" s="100"/>
    </row>
    <row r="58" spans="1:5" ht="15.75" x14ac:dyDescent="0.3">
      <c r="A58" s="96" t="s">
        <v>4</v>
      </c>
      <c r="B58" s="101" t="s">
        <v>81</v>
      </c>
      <c r="C58" s="93"/>
      <c r="D58" s="100"/>
      <c r="E58" s="100"/>
    </row>
    <row r="59" spans="1:5" ht="15.75" x14ac:dyDescent="0.3">
      <c r="A59" s="29" t="s">
        <v>5</v>
      </c>
      <c r="B59" s="30">
        <v>1</v>
      </c>
      <c r="C59" s="93"/>
      <c r="D59" s="100"/>
      <c r="E59" s="100"/>
    </row>
    <row r="60" spans="1:5" ht="15.75" x14ac:dyDescent="0.3">
      <c r="A60" s="105" t="s">
        <v>6</v>
      </c>
      <c r="B60" s="106" t="s">
        <v>82</v>
      </c>
      <c r="C60" s="93"/>
      <c r="D60" s="107"/>
      <c r="E60" s="100"/>
    </row>
    <row r="61" spans="1:5" ht="15.75" x14ac:dyDescent="0.3">
      <c r="A61" s="105" t="s">
        <v>7</v>
      </c>
      <c r="B61" s="106"/>
      <c r="C61" s="93"/>
      <c r="D61" s="107"/>
      <c r="E61" s="100"/>
    </row>
    <row r="62" spans="1:5" ht="16.5" thickBot="1" x14ac:dyDescent="0.35">
      <c r="A62" s="108" t="s">
        <v>8</v>
      </c>
      <c r="B62" s="109"/>
      <c r="C62" s="93"/>
      <c r="D62" s="107"/>
      <c r="E62" s="110"/>
    </row>
    <row r="63" spans="1:5" ht="15.75" thickBot="1" x14ac:dyDescent="0.3">
      <c r="A63" s="32" t="s">
        <v>9</v>
      </c>
      <c r="B63" s="32" t="s">
        <v>10</v>
      </c>
      <c r="C63" s="32" t="s">
        <v>11</v>
      </c>
      <c r="D63" s="32" t="s">
        <v>12</v>
      </c>
      <c r="E63" s="32" t="s">
        <v>13</v>
      </c>
    </row>
    <row r="64" spans="1:5" ht="15.75" x14ac:dyDescent="0.3">
      <c r="A64" s="41"/>
      <c r="B64" s="42"/>
      <c r="C64" s="43"/>
      <c r="D64" s="44"/>
      <c r="E64" s="45"/>
    </row>
    <row r="65" spans="1:5" x14ac:dyDescent="0.25">
      <c r="A65" s="31" t="s">
        <v>84</v>
      </c>
      <c r="B65" s="106" t="s">
        <v>83</v>
      </c>
      <c r="C65" s="112">
        <v>1</v>
      </c>
      <c r="D65" s="113">
        <v>86700</v>
      </c>
      <c r="E65" s="47">
        <f>+D65*C65</f>
        <v>86700</v>
      </c>
    </row>
    <row r="66" spans="1:5" ht="16.5" thickBot="1" x14ac:dyDescent="0.35">
      <c r="A66" s="118"/>
      <c r="B66" s="117"/>
      <c r="C66" s="49"/>
      <c r="D66" s="50" t="s">
        <v>14</v>
      </c>
      <c r="E66" s="85">
        <f>SUM(E64:E65)</f>
        <v>86700</v>
      </c>
    </row>
    <row r="67" spans="1:5" s="120" customFormat="1" ht="15.75" x14ac:dyDescent="0.3">
      <c r="A67" s="134"/>
      <c r="B67" s="135"/>
      <c r="C67" s="136"/>
      <c r="D67" s="137"/>
      <c r="E67" s="138"/>
    </row>
    <row r="69" spans="1:5" ht="15.75" thickBot="1" x14ac:dyDescent="0.3"/>
    <row r="70" spans="1:5" ht="15.75" thickBot="1" x14ac:dyDescent="0.3">
      <c r="A70" s="86"/>
      <c r="B70" s="87" t="s">
        <v>85</v>
      </c>
      <c r="C70" s="88"/>
      <c r="D70" s="89"/>
      <c r="E70" s="90"/>
    </row>
    <row r="71" spans="1:5" ht="15.75" x14ac:dyDescent="0.3">
      <c r="A71" s="91" t="s">
        <v>0</v>
      </c>
      <c r="B71" s="92" t="s">
        <v>86</v>
      </c>
      <c r="C71" s="93"/>
      <c r="D71" s="94"/>
      <c r="E71" s="95"/>
    </row>
    <row r="72" spans="1:5" ht="15.75" x14ac:dyDescent="0.3">
      <c r="A72" s="96" t="s">
        <v>1</v>
      </c>
      <c r="B72" s="119" t="s">
        <v>87</v>
      </c>
      <c r="C72" s="98"/>
      <c r="D72" s="194" t="s">
        <v>148</v>
      </c>
      <c r="E72" s="100"/>
    </row>
    <row r="73" spans="1:5" ht="15.75" x14ac:dyDescent="0.3">
      <c r="A73" s="96" t="s">
        <v>2</v>
      </c>
      <c r="B73" s="101"/>
      <c r="C73" s="102"/>
      <c r="D73" s="130" t="s">
        <v>105</v>
      </c>
      <c r="E73" s="100"/>
    </row>
    <row r="74" spans="1:5" ht="15.75" x14ac:dyDescent="0.3">
      <c r="A74" s="96" t="s">
        <v>3</v>
      </c>
      <c r="B74" s="101"/>
      <c r="C74" s="93"/>
      <c r="D74" s="104"/>
      <c r="E74" s="100"/>
    </row>
    <row r="75" spans="1:5" ht="15.75" x14ac:dyDescent="0.3">
      <c r="A75" s="96" t="s">
        <v>4</v>
      </c>
      <c r="B75" s="101">
        <v>1026</v>
      </c>
      <c r="C75" s="93"/>
      <c r="D75" s="100"/>
      <c r="E75" s="100"/>
    </row>
    <row r="76" spans="1:5" ht="15.75" x14ac:dyDescent="0.3">
      <c r="A76" s="29" t="s">
        <v>5</v>
      </c>
      <c r="B76" s="30">
        <v>1</v>
      </c>
      <c r="C76" s="93"/>
      <c r="D76" s="100"/>
      <c r="E76" s="100"/>
    </row>
    <row r="77" spans="1:5" ht="15.75" x14ac:dyDescent="0.3">
      <c r="A77" s="105" t="s">
        <v>6</v>
      </c>
      <c r="B77" s="106"/>
      <c r="C77" s="93"/>
      <c r="D77" s="107"/>
      <c r="E77" s="100"/>
    </row>
    <row r="78" spans="1:5" ht="15.75" x14ac:dyDescent="0.3">
      <c r="A78" s="105" t="s">
        <v>7</v>
      </c>
      <c r="B78" s="106"/>
      <c r="C78" s="93"/>
      <c r="D78" s="107"/>
      <c r="E78" s="100"/>
    </row>
    <row r="79" spans="1:5" ht="16.5" thickBot="1" x14ac:dyDescent="0.35">
      <c r="A79" s="108" t="s">
        <v>8</v>
      </c>
      <c r="B79" s="109"/>
      <c r="C79" s="93"/>
      <c r="D79" s="107"/>
      <c r="E79" s="110"/>
    </row>
    <row r="80" spans="1:5" ht="15.75" thickBot="1" x14ac:dyDescent="0.3">
      <c r="A80" s="32" t="s">
        <v>9</v>
      </c>
      <c r="B80" s="32" t="s">
        <v>10</v>
      </c>
      <c r="C80" s="32" t="s">
        <v>11</v>
      </c>
      <c r="D80" s="32" t="s">
        <v>12</v>
      </c>
      <c r="E80" s="32" t="s">
        <v>13</v>
      </c>
    </row>
    <row r="81" spans="1:5" x14ac:dyDescent="0.25">
      <c r="A81" s="121">
        <v>3200000000</v>
      </c>
      <c r="B81" s="42" t="s">
        <v>88</v>
      </c>
      <c r="C81" s="43">
        <v>1</v>
      </c>
      <c r="D81" s="44">
        <v>121490</v>
      </c>
      <c r="E81" s="45">
        <f>+D81*C81</f>
        <v>121490</v>
      </c>
    </row>
    <row r="82" spans="1:5" ht="16.5" thickBot="1" x14ac:dyDescent="0.35">
      <c r="A82" s="118"/>
      <c r="B82" s="117"/>
      <c r="C82" s="49"/>
      <c r="D82" s="50" t="s">
        <v>14</v>
      </c>
      <c r="E82" s="85">
        <f>SUM(E81:E81)</f>
        <v>121490</v>
      </c>
    </row>
    <row r="85" spans="1:5" ht="15.75" thickBot="1" x14ac:dyDescent="0.3"/>
    <row r="86" spans="1:5" ht="15.75" thickBot="1" x14ac:dyDescent="0.3">
      <c r="A86" s="86"/>
      <c r="B86" s="87" t="s">
        <v>89</v>
      </c>
      <c r="C86" s="88"/>
      <c r="D86" s="89"/>
      <c r="E86" s="90"/>
    </row>
    <row r="87" spans="1:5" ht="15.75" x14ac:dyDescent="0.3">
      <c r="A87" s="91" t="s">
        <v>0</v>
      </c>
      <c r="B87" s="92" t="s">
        <v>86</v>
      </c>
      <c r="C87" s="93"/>
      <c r="D87" s="94"/>
      <c r="E87" s="95"/>
    </row>
    <row r="88" spans="1:5" ht="15.75" x14ac:dyDescent="0.3">
      <c r="A88" s="96" t="s">
        <v>1</v>
      </c>
      <c r="B88" s="119" t="s">
        <v>87</v>
      </c>
      <c r="C88" s="98"/>
      <c r="D88" s="194" t="s">
        <v>149</v>
      </c>
      <c r="E88" s="100"/>
    </row>
    <row r="89" spans="1:5" ht="15.75" x14ac:dyDescent="0.3">
      <c r="A89" s="96" t="s">
        <v>2</v>
      </c>
      <c r="B89" s="101"/>
      <c r="C89" s="102"/>
      <c r="D89" s="130" t="s">
        <v>105</v>
      </c>
      <c r="E89" s="100"/>
    </row>
    <row r="90" spans="1:5" ht="15.75" x14ac:dyDescent="0.3">
      <c r="A90" s="96" t="s">
        <v>3</v>
      </c>
      <c r="B90" s="101"/>
      <c r="C90" s="93"/>
      <c r="D90" s="104"/>
      <c r="E90" s="100"/>
    </row>
    <row r="91" spans="1:5" ht="15.75" x14ac:dyDescent="0.3">
      <c r="A91" s="96" t="s">
        <v>4</v>
      </c>
      <c r="B91" s="101">
        <v>1025</v>
      </c>
      <c r="C91" s="93"/>
      <c r="D91" s="100"/>
      <c r="E91" s="100"/>
    </row>
    <row r="92" spans="1:5" ht="15.75" x14ac:dyDescent="0.3">
      <c r="A92" s="29" t="s">
        <v>5</v>
      </c>
      <c r="B92" s="30">
        <v>1</v>
      </c>
      <c r="C92" s="93"/>
      <c r="D92" s="100"/>
      <c r="E92" s="100"/>
    </row>
    <row r="93" spans="1:5" ht="15.75" x14ac:dyDescent="0.3">
      <c r="A93" s="105" t="s">
        <v>6</v>
      </c>
      <c r="B93" s="106"/>
      <c r="C93" s="93"/>
      <c r="D93" s="107"/>
      <c r="E93" s="100"/>
    </row>
    <row r="94" spans="1:5" ht="15.75" x14ac:dyDescent="0.3">
      <c r="A94" s="105" t="s">
        <v>7</v>
      </c>
      <c r="B94" s="106"/>
      <c r="C94" s="93"/>
      <c r="D94" s="107"/>
      <c r="E94" s="100"/>
    </row>
    <row r="95" spans="1:5" ht="16.5" thickBot="1" x14ac:dyDescent="0.35">
      <c r="A95" s="108" t="s">
        <v>8</v>
      </c>
      <c r="B95" s="109"/>
      <c r="C95" s="93"/>
      <c r="D95" s="107"/>
      <c r="E95" s="110"/>
    </row>
    <row r="96" spans="1:5" ht="15.75" thickBot="1" x14ac:dyDescent="0.3">
      <c r="A96" s="32" t="s">
        <v>9</v>
      </c>
      <c r="B96" s="32" t="s">
        <v>10</v>
      </c>
      <c r="C96" s="32" t="s">
        <v>11</v>
      </c>
      <c r="D96" s="32" t="s">
        <v>12</v>
      </c>
      <c r="E96" s="32" t="s">
        <v>13</v>
      </c>
    </row>
    <row r="97" spans="1:6" x14ac:dyDescent="0.25">
      <c r="A97" s="121">
        <v>3200000000</v>
      </c>
      <c r="B97" s="42" t="s">
        <v>88</v>
      </c>
      <c r="C97" s="43">
        <v>1</v>
      </c>
      <c r="D97" s="44">
        <v>156470</v>
      </c>
      <c r="E97" s="45">
        <f>+D97*C97</f>
        <v>156470</v>
      </c>
    </row>
    <row r="98" spans="1:6" ht="16.5" thickBot="1" x14ac:dyDescent="0.35">
      <c r="A98" s="118"/>
      <c r="B98" s="117"/>
      <c r="C98" s="49"/>
      <c r="D98" s="50" t="s">
        <v>14</v>
      </c>
      <c r="E98" s="85">
        <f>SUM(E97:E97)</f>
        <v>156470</v>
      </c>
    </row>
    <row r="99" spans="1:6" s="120" customFormat="1" ht="15.75" x14ac:dyDescent="0.3">
      <c r="A99" s="134"/>
      <c r="B99" s="135"/>
      <c r="C99" s="136"/>
      <c r="D99" s="137"/>
      <c r="E99" s="138"/>
    </row>
    <row r="100" spans="1:6" ht="15.75" thickBot="1" x14ac:dyDescent="0.3"/>
    <row r="101" spans="1:6" ht="15.75" thickBot="1" x14ac:dyDescent="0.3">
      <c r="A101" s="86"/>
      <c r="B101" s="87" t="s">
        <v>90</v>
      </c>
      <c r="C101" s="88"/>
      <c r="D101" s="89"/>
      <c r="E101" s="90"/>
    </row>
    <row r="102" spans="1:6" ht="15.75" x14ac:dyDescent="0.3">
      <c r="A102" s="91" t="s">
        <v>0</v>
      </c>
      <c r="B102" s="133" t="s">
        <v>119</v>
      </c>
      <c r="C102" s="102"/>
      <c r="D102" s="94"/>
      <c r="E102" s="95"/>
    </row>
    <row r="103" spans="1:6" ht="15.75" x14ac:dyDescent="0.3">
      <c r="A103" s="96" t="s">
        <v>1</v>
      </c>
      <c r="B103" s="133" t="s">
        <v>118</v>
      </c>
      <c r="C103" s="89"/>
      <c r="D103" s="191" t="s">
        <v>157</v>
      </c>
      <c r="E103" s="188"/>
      <c r="F103" s="188"/>
    </row>
    <row r="104" spans="1:6" ht="15.75" x14ac:dyDescent="0.3">
      <c r="A104" s="96" t="s">
        <v>2</v>
      </c>
      <c r="B104" s="96">
        <v>125222</v>
      </c>
      <c r="C104" s="175"/>
      <c r="D104" s="104"/>
      <c r="E104" s="174"/>
    </row>
    <row r="105" spans="1:6" ht="15.75" x14ac:dyDescent="0.3">
      <c r="A105" s="96" t="s">
        <v>3</v>
      </c>
      <c r="B105" s="101"/>
      <c r="C105" s="175"/>
      <c r="D105" s="104"/>
      <c r="E105" s="100"/>
    </row>
    <row r="106" spans="1:6" ht="15.75" x14ac:dyDescent="0.3">
      <c r="A106" s="96" t="s">
        <v>4</v>
      </c>
      <c r="B106" s="101">
        <v>5508</v>
      </c>
      <c r="C106" s="93"/>
      <c r="D106" s="100"/>
      <c r="E106" s="100"/>
    </row>
    <row r="107" spans="1:6" ht="15.75" x14ac:dyDescent="0.3">
      <c r="A107" s="29" t="s">
        <v>5</v>
      </c>
      <c r="B107" s="30">
        <v>2</v>
      </c>
      <c r="C107" s="93"/>
      <c r="D107" s="100"/>
      <c r="E107" s="100"/>
    </row>
    <row r="108" spans="1:6" ht="15.75" x14ac:dyDescent="0.3">
      <c r="A108" s="105" t="s">
        <v>6</v>
      </c>
      <c r="B108" s="106"/>
      <c r="C108" s="93"/>
      <c r="D108" s="130" t="s">
        <v>105</v>
      </c>
      <c r="E108" s="100"/>
    </row>
    <row r="109" spans="1:6" ht="15.75" x14ac:dyDescent="0.3">
      <c r="A109" s="105" t="s">
        <v>7</v>
      </c>
      <c r="B109" s="106" t="s">
        <v>41</v>
      </c>
      <c r="C109" s="93"/>
      <c r="D109" s="107"/>
      <c r="E109" s="100"/>
    </row>
    <row r="110" spans="1:6" ht="16.5" thickBot="1" x14ac:dyDescent="0.35">
      <c r="A110" s="108" t="s">
        <v>8</v>
      </c>
      <c r="B110" s="109"/>
      <c r="C110" s="93"/>
      <c r="D110" s="107"/>
      <c r="E110" s="110"/>
    </row>
    <row r="111" spans="1:6" ht="16.5" thickBot="1" x14ac:dyDescent="0.35">
      <c r="A111" s="176" t="s">
        <v>9</v>
      </c>
      <c r="B111" s="176" t="s">
        <v>10</v>
      </c>
      <c r="C111" s="176" t="s">
        <v>11</v>
      </c>
      <c r="D111" s="176" t="s">
        <v>12</v>
      </c>
      <c r="E111" s="176" t="s">
        <v>13</v>
      </c>
    </row>
    <row r="112" spans="1:6" ht="15.75" x14ac:dyDescent="0.3">
      <c r="A112" s="41"/>
      <c r="B112" s="42"/>
      <c r="C112" s="43"/>
      <c r="D112" s="44"/>
      <c r="E112" s="45"/>
    </row>
    <row r="113" spans="1:5" x14ac:dyDescent="0.25">
      <c r="A113" s="112">
        <v>43370</v>
      </c>
      <c r="B113" s="112" t="s">
        <v>42</v>
      </c>
      <c r="C113" s="112">
        <v>1</v>
      </c>
      <c r="D113" s="113">
        <v>328768</v>
      </c>
      <c r="E113" s="47">
        <f>+C113*D113</f>
        <v>328768</v>
      </c>
    </row>
    <row r="114" spans="1:5" ht="16.5" thickBot="1" x14ac:dyDescent="0.35">
      <c r="A114" s="118"/>
      <c r="B114" s="117"/>
      <c r="C114" s="49"/>
      <c r="D114" s="50" t="s">
        <v>14</v>
      </c>
      <c r="E114" s="85">
        <f>SUM(E112:E113)</f>
        <v>328768</v>
      </c>
    </row>
    <row r="115" spans="1:5" ht="15.75" thickBot="1" x14ac:dyDescent="0.3"/>
    <row r="116" spans="1:5" ht="15.75" thickBot="1" x14ac:dyDescent="0.3">
      <c r="A116" s="86"/>
      <c r="B116" s="87" t="s">
        <v>91</v>
      </c>
      <c r="C116" s="88"/>
      <c r="D116" s="89"/>
      <c r="E116" s="90"/>
    </row>
    <row r="117" spans="1:5" ht="15.75" x14ac:dyDescent="0.3">
      <c r="A117" s="91" t="s">
        <v>0</v>
      </c>
      <c r="B117" s="122" t="s">
        <v>122</v>
      </c>
      <c r="C117" s="93"/>
      <c r="D117" s="94"/>
      <c r="E117" s="95"/>
    </row>
    <row r="118" spans="1:5" ht="15.75" x14ac:dyDescent="0.3">
      <c r="A118" s="96" t="s">
        <v>1</v>
      </c>
      <c r="B118" s="122" t="s">
        <v>33</v>
      </c>
      <c r="C118" s="98"/>
      <c r="D118" s="194" t="s">
        <v>150</v>
      </c>
      <c r="E118" s="100"/>
    </row>
    <row r="119" spans="1:5" ht="15.75" x14ac:dyDescent="0.3">
      <c r="A119" s="96" t="s">
        <v>2</v>
      </c>
      <c r="B119" s="96"/>
      <c r="C119" s="102"/>
      <c r="D119" s="130" t="s">
        <v>105</v>
      </c>
      <c r="E119" s="100"/>
    </row>
    <row r="120" spans="1:5" ht="15.75" x14ac:dyDescent="0.3">
      <c r="A120" s="96" t="s">
        <v>3</v>
      </c>
      <c r="B120" s="101"/>
      <c r="C120" s="93"/>
      <c r="D120" s="104"/>
      <c r="E120" s="100"/>
    </row>
    <row r="121" spans="1:5" ht="15.75" x14ac:dyDescent="0.3">
      <c r="A121" s="96" t="s">
        <v>4</v>
      </c>
      <c r="B121" s="101">
        <v>2349043</v>
      </c>
      <c r="C121" s="93"/>
      <c r="D121" s="100"/>
      <c r="E121" s="100"/>
    </row>
    <row r="122" spans="1:5" ht="15.75" x14ac:dyDescent="0.3">
      <c r="A122" s="29" t="s">
        <v>5</v>
      </c>
      <c r="B122" s="30">
        <v>1</v>
      </c>
      <c r="C122" s="93"/>
      <c r="D122" s="100"/>
      <c r="E122" s="100"/>
    </row>
    <row r="123" spans="1:5" ht="15.75" x14ac:dyDescent="0.3">
      <c r="A123" s="105" t="s">
        <v>6</v>
      </c>
      <c r="B123" s="106"/>
      <c r="C123" s="93"/>
      <c r="D123" s="107"/>
      <c r="E123" s="100"/>
    </row>
    <row r="124" spans="1:5" ht="15.75" x14ac:dyDescent="0.3">
      <c r="A124" s="105" t="s">
        <v>7</v>
      </c>
      <c r="B124" s="106" t="s">
        <v>92</v>
      </c>
      <c r="C124" s="93"/>
      <c r="D124" s="107"/>
      <c r="E124" s="100"/>
    </row>
    <row r="125" spans="1:5" ht="16.5" thickBot="1" x14ac:dyDescent="0.35">
      <c r="A125" s="108" t="s">
        <v>8</v>
      </c>
      <c r="B125" s="109"/>
      <c r="C125" s="93"/>
      <c r="D125" s="107"/>
      <c r="E125" s="110"/>
    </row>
    <row r="126" spans="1:5" ht="15.75" thickBot="1" x14ac:dyDescent="0.3">
      <c r="A126" s="32" t="s">
        <v>9</v>
      </c>
      <c r="B126" s="32" t="s">
        <v>10</v>
      </c>
      <c r="C126" s="32" t="s">
        <v>11</v>
      </c>
      <c r="D126" s="32" t="s">
        <v>12</v>
      </c>
      <c r="E126" s="32" t="s">
        <v>13</v>
      </c>
    </row>
    <row r="127" spans="1:5" ht="15.75" x14ac:dyDescent="0.3">
      <c r="A127" s="41"/>
      <c r="B127" s="42"/>
      <c r="C127" s="43"/>
      <c r="D127" s="44"/>
      <c r="E127" s="45"/>
    </row>
    <row r="128" spans="1:5" x14ac:dyDescent="0.25">
      <c r="A128" s="112">
        <v>11111036</v>
      </c>
      <c r="B128" s="112" t="s">
        <v>93</v>
      </c>
      <c r="C128" s="112">
        <v>16</v>
      </c>
      <c r="D128" s="113">
        <v>11140</v>
      </c>
      <c r="E128" s="47">
        <f>+C128*D128</f>
        <v>178240</v>
      </c>
    </row>
    <row r="129" spans="1:5" x14ac:dyDescent="0.25">
      <c r="A129" s="122">
        <v>1111104</v>
      </c>
      <c r="B129" s="35" t="s">
        <v>94</v>
      </c>
      <c r="C129" s="112">
        <v>16</v>
      </c>
      <c r="D129" s="113">
        <v>40000</v>
      </c>
      <c r="E129" s="47">
        <f>+D129*C129</f>
        <v>640000</v>
      </c>
    </row>
    <row r="130" spans="1:5" ht="16.5" thickBot="1" x14ac:dyDescent="0.35">
      <c r="A130" s="118"/>
      <c r="B130" s="117"/>
      <c r="C130" s="49"/>
      <c r="D130" s="50" t="s">
        <v>14</v>
      </c>
      <c r="E130" s="85">
        <f>SUM(E127:E129)</f>
        <v>818240</v>
      </c>
    </row>
    <row r="131" spans="1:5" ht="15.75" thickBot="1" x14ac:dyDescent="0.3"/>
    <row r="132" spans="1:5" ht="15.75" thickBot="1" x14ac:dyDescent="0.3">
      <c r="A132" s="86"/>
      <c r="B132" s="87" t="s">
        <v>95</v>
      </c>
      <c r="C132" s="88"/>
      <c r="D132" s="89"/>
      <c r="E132" s="90"/>
    </row>
    <row r="133" spans="1:5" ht="15.75" x14ac:dyDescent="0.3">
      <c r="A133" s="91" t="s">
        <v>0</v>
      </c>
      <c r="B133" s="122" t="s">
        <v>122</v>
      </c>
      <c r="C133" s="93"/>
      <c r="D133" s="94"/>
      <c r="E133" s="95"/>
    </row>
    <row r="134" spans="1:5" ht="15.75" x14ac:dyDescent="0.3">
      <c r="A134" s="96" t="s">
        <v>1</v>
      </c>
      <c r="B134" s="122" t="s">
        <v>33</v>
      </c>
      <c r="C134" s="98"/>
      <c r="D134" s="99"/>
      <c r="E134" s="100"/>
    </row>
    <row r="135" spans="1:5" ht="18.75" x14ac:dyDescent="0.3">
      <c r="A135" s="96" t="s">
        <v>2</v>
      </c>
      <c r="B135" s="96"/>
      <c r="C135" s="129" t="s">
        <v>104</v>
      </c>
      <c r="D135" s="194" t="s">
        <v>151</v>
      </c>
      <c r="E135" s="100"/>
    </row>
    <row r="136" spans="1:5" ht="15.75" x14ac:dyDescent="0.3">
      <c r="A136" s="96" t="s">
        <v>3</v>
      </c>
      <c r="B136" s="101"/>
      <c r="C136" s="93"/>
      <c r="D136" s="130" t="s">
        <v>105</v>
      </c>
      <c r="E136" s="100"/>
    </row>
    <row r="137" spans="1:5" ht="15.75" x14ac:dyDescent="0.3">
      <c r="A137" s="96" t="s">
        <v>4</v>
      </c>
      <c r="B137" s="101"/>
      <c r="C137" s="93"/>
      <c r="D137" s="100"/>
      <c r="E137" s="100"/>
    </row>
    <row r="138" spans="1:5" ht="15.75" x14ac:dyDescent="0.3">
      <c r="A138" s="29" t="s">
        <v>5</v>
      </c>
      <c r="B138" s="30">
        <v>1</v>
      </c>
      <c r="C138" s="93"/>
      <c r="D138" s="100"/>
      <c r="E138" s="100"/>
    </row>
    <row r="139" spans="1:5" ht="15.75" x14ac:dyDescent="0.3">
      <c r="A139" s="105" t="s">
        <v>6</v>
      </c>
      <c r="B139" s="106" t="s">
        <v>101</v>
      </c>
      <c r="C139" s="93"/>
      <c r="D139" s="107"/>
      <c r="E139" s="100"/>
    </row>
    <row r="140" spans="1:5" ht="15.75" x14ac:dyDescent="0.3">
      <c r="A140" s="105" t="s">
        <v>7</v>
      </c>
      <c r="B140" s="106"/>
      <c r="C140" s="93"/>
      <c r="D140" s="107"/>
      <c r="E140" s="100"/>
    </row>
    <row r="141" spans="1:5" ht="16.5" thickBot="1" x14ac:dyDescent="0.35">
      <c r="A141" s="108" t="s">
        <v>8</v>
      </c>
      <c r="B141" s="109"/>
      <c r="C141" s="93"/>
      <c r="D141" s="107"/>
      <c r="E141" s="110"/>
    </row>
    <row r="142" spans="1:5" ht="15.75" thickBot="1" x14ac:dyDescent="0.3">
      <c r="A142" s="32" t="s">
        <v>9</v>
      </c>
      <c r="B142" s="32" t="s">
        <v>10</v>
      </c>
      <c r="C142" s="32" t="s">
        <v>11</v>
      </c>
      <c r="D142" s="32" t="s">
        <v>12</v>
      </c>
      <c r="E142" s="32" t="s">
        <v>13</v>
      </c>
    </row>
    <row r="143" spans="1:5" ht="15.75" x14ac:dyDescent="0.3">
      <c r="A143" s="41"/>
      <c r="B143" s="42"/>
      <c r="C143" s="43"/>
      <c r="D143" s="44"/>
      <c r="E143" s="45"/>
    </row>
    <row r="144" spans="1:5" x14ac:dyDescent="0.25">
      <c r="A144" s="112">
        <v>1111105</v>
      </c>
      <c r="B144" s="112" t="s">
        <v>102</v>
      </c>
      <c r="C144" s="112">
        <v>16</v>
      </c>
      <c r="D144" s="113">
        <v>45000</v>
      </c>
      <c r="E144" s="47">
        <f>+C144*D144</f>
        <v>720000</v>
      </c>
    </row>
    <row r="145" spans="1:5" ht="15.75" x14ac:dyDescent="0.3">
      <c r="A145" s="115"/>
      <c r="B145" s="35" t="s">
        <v>103</v>
      </c>
      <c r="C145" s="112"/>
      <c r="D145" s="113"/>
      <c r="E145" s="47"/>
    </row>
    <row r="146" spans="1:5" ht="16.5" thickBot="1" x14ac:dyDescent="0.35">
      <c r="A146" s="118"/>
      <c r="B146" s="117"/>
      <c r="C146" s="49"/>
      <c r="D146" s="50" t="s">
        <v>14</v>
      </c>
      <c r="E146" s="85">
        <f>SUM(E143:E145)</f>
        <v>720000</v>
      </c>
    </row>
    <row r="147" spans="1:5" s="120" customFormat="1" ht="15.75" x14ac:dyDescent="0.3">
      <c r="A147" s="134"/>
      <c r="B147" s="135"/>
      <c r="C147" s="136"/>
      <c r="D147" s="137"/>
      <c r="E147" s="138"/>
    </row>
    <row r="148" spans="1:5" ht="15.75" thickBot="1" x14ac:dyDescent="0.3"/>
    <row r="149" spans="1:5" ht="15.75" thickBot="1" x14ac:dyDescent="0.3">
      <c r="A149" s="86"/>
      <c r="B149" s="87" t="s">
        <v>107</v>
      </c>
      <c r="C149" s="88"/>
      <c r="D149" s="89"/>
      <c r="E149" s="90"/>
    </row>
    <row r="150" spans="1:5" ht="15.75" x14ac:dyDescent="0.3">
      <c r="A150" s="91" t="s">
        <v>0</v>
      </c>
      <c r="B150" s="122" t="s">
        <v>122</v>
      </c>
      <c r="C150" s="93"/>
      <c r="D150" s="194" t="s">
        <v>152</v>
      </c>
      <c r="E150" s="95"/>
    </row>
    <row r="151" spans="1:5" ht="15.75" x14ac:dyDescent="0.3">
      <c r="A151" s="96" t="s">
        <v>1</v>
      </c>
      <c r="B151" s="122" t="s">
        <v>33</v>
      </c>
      <c r="C151" s="98"/>
      <c r="D151" s="99"/>
      <c r="E151" s="100"/>
    </row>
    <row r="152" spans="1:5" ht="18.75" x14ac:dyDescent="0.3">
      <c r="A152" s="96" t="s">
        <v>2</v>
      </c>
      <c r="B152" s="96"/>
      <c r="C152" s="129" t="s">
        <v>104</v>
      </c>
      <c r="D152" s="103"/>
      <c r="E152" s="100"/>
    </row>
    <row r="153" spans="1:5" ht="15.75" x14ac:dyDescent="0.3">
      <c r="A153" s="96" t="s">
        <v>3</v>
      </c>
      <c r="B153" s="101"/>
      <c r="C153" s="93"/>
      <c r="D153" s="130" t="s">
        <v>105</v>
      </c>
      <c r="E153" s="100"/>
    </row>
    <row r="154" spans="1:5" ht="15.75" x14ac:dyDescent="0.3">
      <c r="A154" s="96" t="s">
        <v>4</v>
      </c>
      <c r="B154" s="101"/>
      <c r="C154" s="93"/>
      <c r="D154" s="100"/>
      <c r="E154" s="100"/>
    </row>
    <row r="155" spans="1:5" ht="15.75" x14ac:dyDescent="0.3">
      <c r="A155" s="29" t="s">
        <v>5</v>
      </c>
      <c r="B155" s="30">
        <v>1</v>
      </c>
      <c r="C155" s="93"/>
      <c r="D155" s="100"/>
      <c r="E155" s="100"/>
    </row>
    <row r="156" spans="1:5" ht="15.75" x14ac:dyDescent="0.3">
      <c r="A156" s="105" t="s">
        <v>6</v>
      </c>
      <c r="B156" s="106" t="s">
        <v>101</v>
      </c>
      <c r="C156" s="93"/>
      <c r="D156" s="107"/>
      <c r="E156" s="100"/>
    </row>
    <row r="157" spans="1:5" ht="15.75" x14ac:dyDescent="0.3">
      <c r="A157" s="105" t="s">
        <v>7</v>
      </c>
      <c r="B157" s="106"/>
      <c r="C157" s="93"/>
      <c r="D157" s="107"/>
      <c r="E157" s="100"/>
    </row>
    <row r="158" spans="1:5" ht="16.5" thickBot="1" x14ac:dyDescent="0.35">
      <c r="A158" s="108" t="s">
        <v>8</v>
      </c>
      <c r="B158" s="109"/>
      <c r="C158" s="93"/>
      <c r="D158" s="107"/>
      <c r="E158" s="110"/>
    </row>
    <row r="159" spans="1:5" ht="15.75" thickBot="1" x14ac:dyDescent="0.3">
      <c r="A159" s="32" t="s">
        <v>9</v>
      </c>
      <c r="B159" s="32" t="s">
        <v>10</v>
      </c>
      <c r="C159" s="32" t="s">
        <v>11</v>
      </c>
      <c r="D159" s="32" t="s">
        <v>12</v>
      </c>
      <c r="E159" s="32" t="s">
        <v>13</v>
      </c>
    </row>
    <row r="160" spans="1:5" ht="15.75" x14ac:dyDescent="0.3">
      <c r="A160" s="41"/>
      <c r="B160" s="42"/>
      <c r="C160" s="43"/>
      <c r="D160" s="44"/>
      <c r="E160" s="45"/>
    </row>
    <row r="161" spans="1:5" x14ac:dyDescent="0.25">
      <c r="A161" s="112">
        <v>111110000</v>
      </c>
      <c r="B161" s="112" t="s">
        <v>102</v>
      </c>
      <c r="C161" s="112">
        <v>16</v>
      </c>
      <c r="D161" s="113">
        <v>45000</v>
      </c>
      <c r="E161" s="47">
        <f>+C161*D161</f>
        <v>720000</v>
      </c>
    </row>
    <row r="162" spans="1:5" ht="15.75" x14ac:dyDescent="0.3">
      <c r="A162" s="115"/>
      <c r="B162" s="35" t="s">
        <v>103</v>
      </c>
      <c r="C162" s="112"/>
      <c r="D162" s="113"/>
      <c r="E162" s="47"/>
    </row>
    <row r="163" spans="1:5" ht="16.5" thickBot="1" x14ac:dyDescent="0.35">
      <c r="A163" s="118"/>
      <c r="B163" s="117"/>
      <c r="C163" s="49"/>
      <c r="D163" s="50" t="s">
        <v>14</v>
      </c>
      <c r="E163" s="85">
        <f>SUM(E160:E162)</f>
        <v>720000</v>
      </c>
    </row>
    <row r="165" spans="1:5" ht="15.75" thickBot="1" x14ac:dyDescent="0.3"/>
    <row r="166" spans="1:5" ht="15.75" thickBot="1" x14ac:dyDescent="0.3">
      <c r="A166" s="86"/>
      <c r="B166" s="87" t="s">
        <v>108</v>
      </c>
      <c r="C166" s="88"/>
      <c r="D166" s="89"/>
      <c r="E166" s="90"/>
    </row>
    <row r="167" spans="1:5" ht="15.75" x14ac:dyDescent="0.3">
      <c r="A167" s="91" t="s">
        <v>0</v>
      </c>
      <c r="B167" s="122" t="s">
        <v>109</v>
      </c>
      <c r="C167" s="93"/>
      <c r="D167" s="194" t="s">
        <v>158</v>
      </c>
      <c r="E167" s="95"/>
    </row>
    <row r="168" spans="1:5" ht="15.75" x14ac:dyDescent="0.3">
      <c r="A168" s="96" t="s">
        <v>1</v>
      </c>
      <c r="B168" s="122" t="s">
        <v>110</v>
      </c>
      <c r="C168" s="98"/>
      <c r="D168" s="99"/>
      <c r="E168" s="100"/>
    </row>
    <row r="169" spans="1:5" ht="18.75" x14ac:dyDescent="0.3">
      <c r="A169" s="96" t="s">
        <v>2</v>
      </c>
      <c r="B169" s="96"/>
      <c r="C169" s="129" t="s">
        <v>104</v>
      </c>
      <c r="D169" s="103"/>
      <c r="E169" s="100"/>
    </row>
    <row r="170" spans="1:5" ht="15.75" x14ac:dyDescent="0.3">
      <c r="A170" s="96" t="s">
        <v>3</v>
      </c>
      <c r="B170" s="101"/>
      <c r="C170" s="93"/>
      <c r="D170" s="130" t="s">
        <v>111</v>
      </c>
      <c r="E170" s="100"/>
    </row>
    <row r="171" spans="1:5" ht="15.75" x14ac:dyDescent="0.3">
      <c r="A171" s="96" t="s">
        <v>4</v>
      </c>
      <c r="B171" s="101"/>
      <c r="C171" s="93"/>
      <c r="D171" s="100"/>
      <c r="E171" s="100"/>
    </row>
    <row r="172" spans="1:5" ht="15.75" x14ac:dyDescent="0.3">
      <c r="A172" s="29" t="s">
        <v>5</v>
      </c>
      <c r="B172" s="30">
        <v>1</v>
      </c>
      <c r="C172" s="93"/>
      <c r="D172" s="100"/>
      <c r="E172" s="100"/>
    </row>
    <row r="173" spans="1:5" ht="15.75" x14ac:dyDescent="0.3">
      <c r="A173" s="105" t="s">
        <v>6</v>
      </c>
      <c r="B173" s="106" t="s">
        <v>101</v>
      </c>
      <c r="C173" s="93"/>
      <c r="D173" s="107"/>
      <c r="E173" s="100"/>
    </row>
    <row r="174" spans="1:5" ht="15.75" x14ac:dyDescent="0.3">
      <c r="A174" s="105" t="s">
        <v>7</v>
      </c>
      <c r="B174" s="106"/>
      <c r="C174" s="93"/>
      <c r="D174" s="107"/>
      <c r="E174" s="100"/>
    </row>
    <row r="175" spans="1:5" ht="16.5" thickBot="1" x14ac:dyDescent="0.35">
      <c r="A175" s="108" t="s">
        <v>8</v>
      </c>
      <c r="B175" s="109"/>
      <c r="C175" s="93"/>
      <c r="D175" s="107"/>
      <c r="E175" s="110"/>
    </row>
    <row r="176" spans="1:5" ht="15.75" thickBot="1" x14ac:dyDescent="0.3">
      <c r="A176" s="32" t="s">
        <v>9</v>
      </c>
      <c r="B176" s="32" t="s">
        <v>10</v>
      </c>
      <c r="C176" s="32" t="s">
        <v>11</v>
      </c>
      <c r="D176" s="32" t="s">
        <v>12</v>
      </c>
      <c r="E176" s="32" t="s">
        <v>13</v>
      </c>
    </row>
    <row r="177" spans="1:5" x14ac:dyDescent="0.25">
      <c r="A177" s="121" t="s">
        <v>113</v>
      </c>
      <c r="B177" s="42" t="s">
        <v>112</v>
      </c>
      <c r="C177" s="43">
        <v>16</v>
      </c>
      <c r="D177" s="44">
        <v>78000</v>
      </c>
      <c r="E177" s="45">
        <f>+D177*C177</f>
        <v>1248000</v>
      </c>
    </row>
    <row r="178" spans="1:5" ht="15.75" x14ac:dyDescent="0.3">
      <c r="A178" s="131"/>
      <c r="B178" s="111" t="s">
        <v>114</v>
      </c>
      <c r="C178" s="78">
        <v>1</v>
      </c>
      <c r="D178" s="79">
        <v>220000</v>
      </c>
      <c r="E178" s="132">
        <f>+D178*C178</f>
        <v>220000</v>
      </c>
    </row>
    <row r="179" spans="1:5" x14ac:dyDescent="0.25">
      <c r="A179" s="112">
        <v>3200000000</v>
      </c>
      <c r="B179" s="112" t="s">
        <v>115</v>
      </c>
      <c r="C179" s="78">
        <v>1</v>
      </c>
      <c r="D179" s="79">
        <v>220000</v>
      </c>
      <c r="E179" s="132">
        <f>+D179*C179</f>
        <v>220000</v>
      </c>
    </row>
    <row r="180" spans="1:5" ht="15.75" x14ac:dyDescent="0.3">
      <c r="A180" s="115"/>
      <c r="B180" s="35" t="s">
        <v>116</v>
      </c>
      <c r="C180" s="112">
        <v>1</v>
      </c>
      <c r="D180" s="113">
        <v>300000</v>
      </c>
      <c r="E180" s="132">
        <f t="shared" ref="E180:E181" si="1">+D180*C180</f>
        <v>300000</v>
      </c>
    </row>
    <row r="181" spans="1:5" ht="15.75" x14ac:dyDescent="0.3">
      <c r="A181" s="115"/>
      <c r="B181" s="112" t="s">
        <v>117</v>
      </c>
      <c r="C181" s="112">
        <v>1</v>
      </c>
      <c r="D181" s="114">
        <v>150000</v>
      </c>
      <c r="E181" s="132">
        <f t="shared" si="1"/>
        <v>150000</v>
      </c>
    </row>
    <row r="182" spans="1:5" ht="16.5" thickBot="1" x14ac:dyDescent="0.35">
      <c r="A182" s="118"/>
      <c r="B182" s="117"/>
      <c r="C182" s="49"/>
      <c r="D182" s="50" t="s">
        <v>14</v>
      </c>
      <c r="E182" s="85">
        <f>SUM(E177:E181)</f>
        <v>2138000</v>
      </c>
    </row>
    <row r="183" spans="1:5" s="120" customFormat="1" ht="16.5" thickBot="1" x14ac:dyDescent="0.35">
      <c r="A183" s="134"/>
      <c r="B183" s="135"/>
      <c r="C183" s="136"/>
      <c r="D183" s="137"/>
      <c r="E183" s="138"/>
    </row>
    <row r="184" spans="1:5" s="120" customFormat="1" ht="15.75" thickBot="1" x14ac:dyDescent="0.3">
      <c r="A184" s="139"/>
      <c r="B184" s="87" t="s">
        <v>130</v>
      </c>
      <c r="C184" s="140"/>
      <c r="D184" s="89"/>
      <c r="E184" s="141"/>
    </row>
    <row r="185" spans="1:5" s="120" customFormat="1" ht="15.75" thickBot="1" x14ac:dyDescent="0.3">
      <c r="A185" s="142" t="s">
        <v>0</v>
      </c>
      <c r="B185" s="143" t="s">
        <v>123</v>
      </c>
      <c r="C185" s="140"/>
      <c r="D185" s="140"/>
      <c r="E185" s="141"/>
    </row>
    <row r="186" spans="1:5" s="120" customFormat="1" ht="15.75" thickBot="1" x14ac:dyDescent="0.3">
      <c r="A186" s="142" t="s">
        <v>1</v>
      </c>
      <c r="B186" s="143" t="s">
        <v>124</v>
      </c>
      <c r="C186" s="140"/>
      <c r="D186" s="194" t="s">
        <v>153</v>
      </c>
      <c r="E186" s="89"/>
    </row>
    <row r="187" spans="1:5" s="120" customFormat="1" ht="15.75" thickBot="1" x14ac:dyDescent="0.3">
      <c r="A187" s="142" t="s">
        <v>2</v>
      </c>
      <c r="B187" s="144"/>
      <c r="C187" s="140"/>
      <c r="D187" s="140"/>
      <c r="E187" s="89"/>
    </row>
    <row r="188" spans="1:5" s="120" customFormat="1" ht="15.75" thickBot="1" x14ac:dyDescent="0.3">
      <c r="A188" s="142" t="s">
        <v>3</v>
      </c>
      <c r="B188" s="144"/>
      <c r="C188" s="140"/>
      <c r="D188" s="89"/>
      <c r="E188" s="89"/>
    </row>
    <row r="189" spans="1:5" s="120" customFormat="1" ht="15.75" thickBot="1" x14ac:dyDescent="0.3">
      <c r="A189" s="142" t="s">
        <v>4</v>
      </c>
      <c r="B189" s="144" t="s">
        <v>125</v>
      </c>
      <c r="C189" s="140"/>
      <c r="D189" s="89"/>
      <c r="E189" s="89"/>
    </row>
    <row r="190" spans="1:5" s="120" customFormat="1" ht="15.75" thickBot="1" x14ac:dyDescent="0.3">
      <c r="A190" s="145" t="s">
        <v>5</v>
      </c>
      <c r="B190" s="146">
        <v>1</v>
      </c>
      <c r="C190" s="140"/>
      <c r="D190" s="89"/>
      <c r="E190" s="89"/>
    </row>
    <row r="191" spans="1:5" s="120" customFormat="1" ht="15.75" thickBot="1" x14ac:dyDescent="0.3">
      <c r="A191" s="147" t="s">
        <v>6</v>
      </c>
      <c r="B191" s="148"/>
      <c r="C191" s="140"/>
      <c r="D191" s="149"/>
      <c r="E191" s="89"/>
    </row>
    <row r="192" spans="1:5" s="120" customFormat="1" ht="15.75" thickBot="1" x14ac:dyDescent="0.3">
      <c r="A192" s="147" t="s">
        <v>7</v>
      </c>
      <c r="B192" s="148"/>
      <c r="C192" s="140"/>
      <c r="D192" s="149"/>
      <c r="E192" s="89"/>
    </row>
    <row r="193" spans="1:5" s="120" customFormat="1" ht="15.75" thickBot="1" x14ac:dyDescent="0.3">
      <c r="A193" s="150" t="s">
        <v>8</v>
      </c>
      <c r="B193" s="151"/>
      <c r="C193" s="140"/>
      <c r="D193" s="149"/>
      <c r="E193" s="152"/>
    </row>
    <row r="194" spans="1:5" s="120" customFormat="1" ht="15.75" thickBot="1" x14ac:dyDescent="0.3">
      <c r="A194" s="153" t="s">
        <v>9</v>
      </c>
      <c r="B194" s="144" t="s">
        <v>10</v>
      </c>
      <c r="C194" s="151" t="s">
        <v>11</v>
      </c>
      <c r="D194" s="154" t="s">
        <v>12</v>
      </c>
      <c r="E194" s="144" t="s">
        <v>13</v>
      </c>
    </row>
    <row r="195" spans="1:5" s="120" customFormat="1" ht="15.75" thickBot="1" x14ac:dyDescent="0.3">
      <c r="A195" s="155"/>
      <c r="B195" s="156"/>
      <c r="C195" s="144"/>
      <c r="D195" s="157"/>
      <c r="E195" s="158"/>
    </row>
    <row r="196" spans="1:5" s="120" customFormat="1" ht="15.75" thickBot="1" x14ac:dyDescent="0.3">
      <c r="A196" s="142">
        <v>3200000000</v>
      </c>
      <c r="B196" s="156" t="s">
        <v>62</v>
      </c>
      <c r="C196" s="144">
        <v>1</v>
      </c>
      <c r="D196" s="44">
        <f>4*24099</f>
        <v>96396</v>
      </c>
      <c r="E196" s="44">
        <f>+D196</f>
        <v>96396</v>
      </c>
    </row>
    <row r="197" spans="1:5" s="120" customFormat="1" ht="15.75" thickBot="1" x14ac:dyDescent="0.3">
      <c r="A197" s="155"/>
      <c r="B197" s="144" t="s">
        <v>139</v>
      </c>
      <c r="C197" s="144"/>
      <c r="D197" s="157"/>
      <c r="E197" s="44"/>
    </row>
    <row r="198" spans="1:5" s="120" customFormat="1" ht="15.75" thickBot="1" x14ac:dyDescent="0.3">
      <c r="A198" s="142"/>
      <c r="B198" s="158"/>
      <c r="C198" s="159"/>
      <c r="D198" s="160" t="s">
        <v>126</v>
      </c>
      <c r="E198" s="171">
        <f>+E196</f>
        <v>96396</v>
      </c>
    </row>
    <row r="199" spans="1:5" s="120" customFormat="1" x14ac:dyDescent="0.25">
      <c r="A199" s="165"/>
      <c r="B199" s="166"/>
      <c r="C199" s="167"/>
      <c r="D199" s="168"/>
      <c r="E199" s="169"/>
    </row>
    <row r="200" spans="1:5" s="120" customFormat="1" x14ac:dyDescent="0.25">
      <c r="A200" s="165"/>
      <c r="B200" s="166"/>
      <c r="C200" s="167"/>
      <c r="D200" s="168"/>
      <c r="E200" s="169"/>
    </row>
    <row r="201" spans="1:5" s="120" customFormat="1" x14ac:dyDescent="0.25">
      <c r="A201" s="161"/>
      <c r="B201" s="161"/>
      <c r="C201" s="161"/>
      <c r="D201" s="161"/>
      <c r="E201" s="161"/>
    </row>
    <row r="202" spans="1:5" s="120" customFormat="1" ht="15.75" thickBot="1" x14ac:dyDescent="0.3">
      <c r="A202" s="161"/>
      <c r="B202" s="161"/>
      <c r="C202" s="161"/>
      <c r="D202" s="161"/>
      <c r="E202" s="161"/>
    </row>
    <row r="203" spans="1:5" s="120" customFormat="1" ht="15.75" thickBot="1" x14ac:dyDescent="0.3">
      <c r="A203" s="139"/>
      <c r="B203" s="87" t="s">
        <v>131</v>
      </c>
      <c r="C203" s="140"/>
      <c r="D203" s="89"/>
      <c r="E203" s="141"/>
    </row>
    <row r="204" spans="1:5" s="120" customFormat="1" ht="15.75" thickBot="1" x14ac:dyDescent="0.3">
      <c r="A204" s="142" t="s">
        <v>0</v>
      </c>
      <c r="B204" s="143" t="s">
        <v>86</v>
      </c>
      <c r="C204" s="140"/>
      <c r="D204" s="140"/>
      <c r="E204" s="141"/>
    </row>
    <row r="205" spans="1:5" s="120" customFormat="1" ht="15.75" thickBot="1" x14ac:dyDescent="0.3">
      <c r="A205" s="142" t="s">
        <v>1</v>
      </c>
      <c r="B205" s="143" t="s">
        <v>127</v>
      </c>
      <c r="C205" s="140"/>
      <c r="D205" s="194" t="s">
        <v>154</v>
      </c>
      <c r="E205" s="89"/>
    </row>
    <row r="206" spans="1:5" s="120" customFormat="1" ht="15.75" thickBot="1" x14ac:dyDescent="0.3">
      <c r="A206" s="142" t="s">
        <v>2</v>
      </c>
      <c r="B206" s="144"/>
      <c r="C206" s="140"/>
      <c r="D206" s="140"/>
      <c r="E206" s="89"/>
    </row>
    <row r="207" spans="1:5" s="120" customFormat="1" ht="15.75" thickBot="1" x14ac:dyDescent="0.3">
      <c r="A207" s="142" t="s">
        <v>3</v>
      </c>
      <c r="B207" s="144"/>
      <c r="C207" s="140"/>
      <c r="D207" s="89"/>
      <c r="E207" s="89"/>
    </row>
    <row r="208" spans="1:5" s="120" customFormat="1" ht="15.75" thickBot="1" x14ac:dyDescent="0.3">
      <c r="A208" s="142" t="s">
        <v>4</v>
      </c>
      <c r="B208" s="144" t="s">
        <v>125</v>
      </c>
      <c r="C208" s="140"/>
      <c r="D208" s="89"/>
      <c r="E208" s="89"/>
    </row>
    <row r="209" spans="1:5" s="120" customFormat="1" ht="15.75" thickBot="1" x14ac:dyDescent="0.3">
      <c r="A209" s="145" t="s">
        <v>5</v>
      </c>
      <c r="B209" s="146">
        <v>1</v>
      </c>
      <c r="C209" s="140"/>
      <c r="D209" s="89"/>
      <c r="E209" s="89"/>
    </row>
    <row r="210" spans="1:5" s="120" customFormat="1" ht="15.75" thickBot="1" x14ac:dyDescent="0.3">
      <c r="A210" s="147" t="s">
        <v>6</v>
      </c>
      <c r="B210" s="148"/>
      <c r="C210" s="140"/>
      <c r="D210" s="149"/>
      <c r="E210" s="89"/>
    </row>
    <row r="211" spans="1:5" s="120" customFormat="1" ht="15.75" thickBot="1" x14ac:dyDescent="0.3">
      <c r="A211" s="147" t="s">
        <v>7</v>
      </c>
      <c r="B211" s="148"/>
      <c r="C211" s="140"/>
      <c r="D211" s="149"/>
      <c r="E211" s="89"/>
    </row>
    <row r="212" spans="1:5" s="120" customFormat="1" ht="15.75" thickBot="1" x14ac:dyDescent="0.3">
      <c r="A212" s="150" t="s">
        <v>8</v>
      </c>
      <c r="B212" s="151"/>
      <c r="C212" s="162"/>
      <c r="D212" s="163"/>
      <c r="E212" s="164"/>
    </row>
    <row r="213" spans="1:5" s="120" customFormat="1" ht="15.75" thickBot="1" x14ac:dyDescent="0.3">
      <c r="A213" s="153" t="s">
        <v>9</v>
      </c>
      <c r="B213" s="144" t="s">
        <v>10</v>
      </c>
      <c r="C213" s="151" t="s">
        <v>11</v>
      </c>
      <c r="D213" s="154" t="s">
        <v>12</v>
      </c>
      <c r="E213" s="144" t="s">
        <v>13</v>
      </c>
    </row>
    <row r="214" spans="1:5" s="120" customFormat="1" ht="15.75" thickBot="1" x14ac:dyDescent="0.3">
      <c r="A214" s="155">
        <v>3200000000</v>
      </c>
      <c r="B214" s="156" t="s">
        <v>128</v>
      </c>
      <c r="C214" s="144">
        <v>1</v>
      </c>
      <c r="D214" s="44">
        <v>160000</v>
      </c>
      <c r="E214" s="44">
        <f>+D214*C214</f>
        <v>160000</v>
      </c>
    </row>
    <row r="215" spans="1:5" s="120" customFormat="1" ht="15.75" thickBot="1" x14ac:dyDescent="0.3">
      <c r="A215" s="142"/>
      <c r="B215" s="158"/>
      <c r="C215" s="159"/>
      <c r="D215" s="160" t="s">
        <v>126</v>
      </c>
      <c r="E215" s="44">
        <f>+E214</f>
        <v>160000</v>
      </c>
    </row>
    <row r="216" spans="1:5" s="120" customFormat="1" x14ac:dyDescent="0.25">
      <c r="A216" s="161"/>
      <c r="B216" s="161"/>
      <c r="C216" s="161"/>
      <c r="D216" s="161"/>
      <c r="E216" s="161"/>
    </row>
    <row r="217" spans="1:5" s="120" customFormat="1" ht="15.75" thickBot="1" x14ac:dyDescent="0.3">
      <c r="A217" s="161"/>
      <c r="B217" s="161"/>
      <c r="C217" s="161"/>
      <c r="D217" s="161"/>
      <c r="E217" s="161"/>
    </row>
    <row r="218" spans="1:5" s="120" customFormat="1" ht="15.75" thickBot="1" x14ac:dyDescent="0.3">
      <c r="A218" s="139"/>
      <c r="B218" s="87" t="s">
        <v>132</v>
      </c>
      <c r="C218" s="140"/>
      <c r="D218" s="89"/>
      <c r="E218" s="141"/>
    </row>
    <row r="219" spans="1:5" s="120" customFormat="1" ht="15.75" thickBot="1" x14ac:dyDescent="0.3">
      <c r="A219" s="142" t="s">
        <v>0</v>
      </c>
      <c r="B219" s="143" t="s">
        <v>19</v>
      </c>
      <c r="C219" s="140"/>
      <c r="D219" s="140"/>
      <c r="E219" s="141"/>
    </row>
    <row r="220" spans="1:5" s="120" customFormat="1" ht="15.75" thickBot="1" x14ac:dyDescent="0.3">
      <c r="A220" s="142" t="s">
        <v>1</v>
      </c>
      <c r="B220" s="143" t="s">
        <v>129</v>
      </c>
      <c r="C220" s="140"/>
      <c r="D220" s="194" t="s">
        <v>155</v>
      </c>
      <c r="E220" s="89"/>
    </row>
    <row r="221" spans="1:5" s="120" customFormat="1" ht="15.75" thickBot="1" x14ac:dyDescent="0.3">
      <c r="A221" s="142" t="s">
        <v>2</v>
      </c>
      <c r="B221" s="144"/>
      <c r="C221" s="140"/>
      <c r="D221" s="140"/>
      <c r="E221" s="89"/>
    </row>
    <row r="222" spans="1:5" s="120" customFormat="1" ht="15.75" thickBot="1" x14ac:dyDescent="0.3">
      <c r="A222" s="142" t="s">
        <v>3</v>
      </c>
      <c r="B222" s="144"/>
      <c r="C222" s="140"/>
      <c r="D222" s="89"/>
      <c r="E222" s="89"/>
    </row>
    <row r="223" spans="1:5" s="120" customFormat="1" ht="15.75" thickBot="1" x14ac:dyDescent="0.3">
      <c r="A223" s="142" t="s">
        <v>4</v>
      </c>
      <c r="B223" s="144" t="s">
        <v>125</v>
      </c>
      <c r="C223" s="140"/>
      <c r="D223" s="89"/>
      <c r="E223" s="89"/>
    </row>
    <row r="224" spans="1:5" s="120" customFormat="1" ht="15.75" thickBot="1" x14ac:dyDescent="0.3">
      <c r="A224" s="145" t="s">
        <v>5</v>
      </c>
      <c r="B224" s="146">
        <v>1</v>
      </c>
      <c r="C224" s="140"/>
      <c r="D224" s="89"/>
      <c r="E224" s="89"/>
    </row>
    <row r="225" spans="1:6" s="120" customFormat="1" ht="15.75" thickBot="1" x14ac:dyDescent="0.3">
      <c r="A225" s="147" t="s">
        <v>6</v>
      </c>
      <c r="B225" s="148"/>
      <c r="C225" s="140"/>
      <c r="D225" s="149"/>
      <c r="E225" s="89"/>
    </row>
    <row r="226" spans="1:6" s="120" customFormat="1" ht="15.75" thickBot="1" x14ac:dyDescent="0.3">
      <c r="A226" s="147" t="s">
        <v>7</v>
      </c>
      <c r="B226" s="148"/>
      <c r="C226" s="140"/>
      <c r="D226" s="149"/>
      <c r="E226" s="89"/>
    </row>
    <row r="227" spans="1:6" s="120" customFormat="1" ht="15.75" thickBot="1" x14ac:dyDescent="0.3">
      <c r="A227" s="150" t="s">
        <v>8</v>
      </c>
      <c r="B227" s="151"/>
      <c r="C227" s="140"/>
      <c r="D227" s="149"/>
      <c r="E227" s="152"/>
    </row>
    <row r="228" spans="1:6" s="120" customFormat="1" ht="15.75" thickBot="1" x14ac:dyDescent="0.3">
      <c r="A228" s="153" t="s">
        <v>9</v>
      </c>
      <c r="B228" s="144" t="s">
        <v>10</v>
      </c>
      <c r="C228" s="151" t="s">
        <v>11</v>
      </c>
      <c r="D228" s="154" t="s">
        <v>12</v>
      </c>
      <c r="E228" s="144" t="s">
        <v>13</v>
      </c>
    </row>
    <row r="229" spans="1:6" s="120" customFormat="1" ht="15.75" thickBot="1" x14ac:dyDescent="0.3">
      <c r="A229" s="155">
        <v>3200000000</v>
      </c>
      <c r="B229" s="156" t="s">
        <v>128</v>
      </c>
      <c r="C229" s="144">
        <v>1</v>
      </c>
      <c r="D229" s="44">
        <v>318917</v>
      </c>
      <c r="E229" s="44">
        <f>+D229*C229</f>
        <v>318917</v>
      </c>
    </row>
    <row r="230" spans="1:6" s="120" customFormat="1" ht="15.75" thickBot="1" x14ac:dyDescent="0.3">
      <c r="A230" s="155"/>
      <c r="B230" s="158"/>
      <c r="C230" s="159"/>
      <c r="D230" s="160" t="s">
        <v>126</v>
      </c>
      <c r="E230" s="44">
        <f>+E229</f>
        <v>318917</v>
      </c>
      <c r="F230" s="44"/>
    </row>
    <row r="231" spans="1:6" s="120" customFormat="1" ht="15.75" thickBot="1" x14ac:dyDescent="0.3">
      <c r="A231" s="170"/>
      <c r="B231" s="166"/>
      <c r="C231" s="167"/>
      <c r="D231" s="168"/>
      <c r="E231" s="169"/>
    </row>
    <row r="232" spans="1:6" s="120" customFormat="1" ht="15.75" thickBot="1" x14ac:dyDescent="0.3">
      <c r="A232" s="139"/>
      <c r="B232" s="87" t="s">
        <v>133</v>
      </c>
      <c r="C232" s="140"/>
      <c r="D232" s="89"/>
      <c r="E232" s="141"/>
    </row>
    <row r="233" spans="1:6" s="120" customFormat="1" ht="15.75" thickBot="1" x14ac:dyDescent="0.3">
      <c r="A233" s="142" t="s">
        <v>0</v>
      </c>
      <c r="B233" s="143" t="s">
        <v>67</v>
      </c>
      <c r="C233" s="140"/>
      <c r="D233" s="140"/>
      <c r="E233" s="141"/>
    </row>
    <row r="234" spans="1:6" s="120" customFormat="1" ht="15.75" thickBot="1" x14ac:dyDescent="0.3">
      <c r="A234" s="142" t="s">
        <v>1</v>
      </c>
      <c r="B234" s="143" t="s">
        <v>99</v>
      </c>
      <c r="C234" s="140"/>
      <c r="D234" s="194" t="s">
        <v>156</v>
      </c>
      <c r="E234" s="89"/>
    </row>
    <row r="235" spans="1:6" s="120" customFormat="1" ht="15.75" thickBot="1" x14ac:dyDescent="0.3">
      <c r="A235" s="142" t="s">
        <v>2</v>
      </c>
      <c r="B235" s="144">
        <v>124434</v>
      </c>
      <c r="C235" s="140"/>
      <c r="D235" s="140"/>
      <c r="E235" s="89"/>
    </row>
    <row r="236" spans="1:6" s="120" customFormat="1" ht="15.75" thickBot="1" x14ac:dyDescent="0.3">
      <c r="A236" s="142" t="s">
        <v>3</v>
      </c>
      <c r="B236" s="144"/>
      <c r="C236" s="140"/>
      <c r="D236" s="89"/>
      <c r="E236" s="89"/>
    </row>
    <row r="237" spans="1:6" s="120" customFormat="1" ht="15.75" thickBot="1" x14ac:dyDescent="0.3">
      <c r="A237" s="142" t="s">
        <v>4</v>
      </c>
      <c r="B237" s="144">
        <v>195029</v>
      </c>
      <c r="C237" s="140"/>
      <c r="D237" s="89"/>
      <c r="E237" s="89"/>
    </row>
    <row r="238" spans="1:6" s="120" customFormat="1" ht="15.75" thickBot="1" x14ac:dyDescent="0.3">
      <c r="A238" s="145" t="s">
        <v>5</v>
      </c>
      <c r="B238" s="146">
        <v>1</v>
      </c>
      <c r="C238" s="140"/>
      <c r="D238" s="89"/>
      <c r="E238" s="89"/>
    </row>
    <row r="239" spans="1:6" s="120" customFormat="1" ht="15.75" thickBot="1" x14ac:dyDescent="0.3">
      <c r="A239" s="147" t="s">
        <v>6</v>
      </c>
      <c r="B239" s="148"/>
      <c r="C239" s="140"/>
      <c r="D239" s="149"/>
      <c r="E239" s="89"/>
    </row>
    <row r="240" spans="1:6" s="120" customFormat="1" ht="15.75" thickBot="1" x14ac:dyDescent="0.3">
      <c r="A240" s="147" t="s">
        <v>7</v>
      </c>
      <c r="B240" s="148"/>
      <c r="C240" s="140"/>
      <c r="D240" s="149"/>
      <c r="E240" s="89"/>
    </row>
    <row r="241" spans="1:5" s="120" customFormat="1" ht="15.75" thickBot="1" x14ac:dyDescent="0.3">
      <c r="A241" s="150" t="s">
        <v>8</v>
      </c>
      <c r="B241" s="151"/>
      <c r="C241" s="140"/>
      <c r="D241" s="149"/>
      <c r="E241" s="152"/>
    </row>
    <row r="242" spans="1:5" s="120" customFormat="1" ht="15.75" thickBot="1" x14ac:dyDescent="0.3">
      <c r="A242" s="153" t="s">
        <v>9</v>
      </c>
      <c r="B242" s="144" t="s">
        <v>10</v>
      </c>
      <c r="C242" s="151" t="s">
        <v>11</v>
      </c>
      <c r="D242" s="154" t="s">
        <v>12</v>
      </c>
      <c r="E242" s="144" t="s">
        <v>13</v>
      </c>
    </row>
    <row r="243" spans="1:5" s="120" customFormat="1" ht="15.75" thickBot="1" x14ac:dyDescent="0.3">
      <c r="A243" s="155" t="s">
        <v>25</v>
      </c>
      <c r="B243" s="156" t="s">
        <v>134</v>
      </c>
      <c r="C243" s="144">
        <v>5</v>
      </c>
      <c r="D243" s="44">
        <v>42500</v>
      </c>
      <c r="E243" s="44">
        <f>D243*C243</f>
        <v>212500</v>
      </c>
    </row>
    <row r="244" spans="1:5" s="120" customFormat="1" ht="15.75" thickBot="1" x14ac:dyDescent="0.3">
      <c r="A244" s="155"/>
      <c r="B244" s="158"/>
      <c r="C244" s="159"/>
      <c r="D244" s="160" t="s">
        <v>126</v>
      </c>
      <c r="E244" s="44">
        <f>+E243</f>
        <v>212500</v>
      </c>
    </row>
    <row r="245" spans="1:5" s="120" customFormat="1" x14ac:dyDescent="0.25">
      <c r="A245" s="165"/>
      <c r="B245" s="166"/>
      <c r="C245" s="167"/>
      <c r="D245" s="168"/>
      <c r="E245" s="169"/>
    </row>
    <row r="246" spans="1:5" s="120" customFormat="1" x14ac:dyDescent="0.25">
      <c r="A246" s="165"/>
      <c r="B246" s="166"/>
      <c r="C246" s="167"/>
      <c r="D246" s="168"/>
      <c r="E246" s="169"/>
    </row>
    <row r="247" spans="1:5" s="120" customFormat="1" ht="15.75" x14ac:dyDescent="0.3">
      <c r="A247" s="134"/>
      <c r="B247" s="135"/>
      <c r="C247" s="136"/>
      <c r="D247" s="137"/>
      <c r="E247" s="138"/>
    </row>
    <row r="248" spans="1:5" s="120" customFormat="1" ht="27" x14ac:dyDescent="0.3">
      <c r="A248" s="134"/>
      <c r="B248" s="135"/>
      <c r="C248" s="172" t="s">
        <v>135</v>
      </c>
      <c r="D248" s="180">
        <v>6218100</v>
      </c>
    </row>
    <row r="249" spans="1:5" s="120" customFormat="1" ht="15.75" x14ac:dyDescent="0.3">
      <c r="A249" s="134"/>
      <c r="B249" s="135"/>
      <c r="C249" s="136"/>
      <c r="D249" s="181"/>
      <c r="E249" s="138"/>
    </row>
    <row r="250" spans="1:5" s="120" customFormat="1" ht="15.75" x14ac:dyDescent="0.3">
      <c r="A250" s="134"/>
      <c r="B250" s="135"/>
      <c r="C250" s="28" t="s">
        <v>136</v>
      </c>
      <c r="D250" s="182">
        <f>E17+E36+E51+E66+E82+E98+E114+E130+E146+E163+E182+E198+E215+E230+E244</f>
        <v>6977511</v>
      </c>
      <c r="E250" s="138"/>
    </row>
    <row r="251" spans="1:5" s="120" customFormat="1" ht="15.75" x14ac:dyDescent="0.3">
      <c r="A251" s="134"/>
      <c r="B251" s="135"/>
      <c r="C251" s="136"/>
      <c r="D251" s="181"/>
      <c r="E251" s="138"/>
    </row>
    <row r="252" spans="1:5" s="120" customFormat="1" ht="15.75" x14ac:dyDescent="0.3">
      <c r="A252" s="134"/>
      <c r="B252" s="135"/>
      <c r="C252" s="172" t="s">
        <v>137</v>
      </c>
      <c r="D252" s="183">
        <f>D248+D250</f>
        <v>13195611</v>
      </c>
      <c r="E252" s="138"/>
    </row>
    <row r="253" spans="1:5" s="120" customFormat="1" x14ac:dyDescent="0.25">
      <c r="B253" s="177" t="s">
        <v>141</v>
      </c>
      <c r="C253" s="189"/>
      <c r="D253" s="184"/>
    </row>
    <row r="254" spans="1:5" x14ac:dyDescent="0.25">
      <c r="B254" s="178" t="s">
        <v>142</v>
      </c>
      <c r="C254" s="190" t="s">
        <v>143</v>
      </c>
      <c r="D254" s="185">
        <v>2900000</v>
      </c>
    </row>
    <row r="255" spans="1:5" x14ac:dyDescent="0.25">
      <c r="D255" s="186"/>
    </row>
    <row r="256" spans="1:5" ht="15.75" x14ac:dyDescent="0.25">
      <c r="C256" s="187" t="s">
        <v>144</v>
      </c>
      <c r="D256" s="179">
        <f>D252+D254</f>
        <v>16095611</v>
      </c>
    </row>
    <row r="258" spans="4:4" x14ac:dyDescent="0.25">
      <c r="D258" s="192"/>
    </row>
    <row r="259" spans="4:4" x14ac:dyDescent="0.25">
      <c r="D259" s="193"/>
    </row>
  </sheetData>
  <pageMargins left="0.70866141732283472" right="0.70866141732283472" top="0.74803149606299213" bottom="0.74803149606299213" header="0.31496062992125984" footer="0.31496062992125984"/>
  <pageSetup paperSize="9" scale="49" fitToHeight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FACTURADO AL 12-08-2014</vt:lpstr>
      <vt:lpstr>Facturado al 18-08-2014</vt:lpstr>
      <vt:lpstr>Facturado al 28-08-2014</vt:lpstr>
      <vt:lpstr>'Facturado al 28-08-2014'!Área_de_impresión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2014-09-10T22:05:21Z</dcterms:modified>
</cp:coreProperties>
</file>