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55"/>
  </bookViews>
  <sheets>
    <sheet name="CUADRO RESUMEN" sheetId="3" r:id="rId1"/>
    <sheet name="CUADRO DE PRODUCTOS" sheetId="2" r:id="rId2"/>
  </sheets>
  <calcPr calcId="152511"/>
</workbook>
</file>

<file path=xl/calcChain.xml><?xml version="1.0" encoding="utf-8"?>
<calcChain xmlns="http://schemas.openxmlformats.org/spreadsheetml/2006/main">
  <c r="G25" i="2" l="1"/>
  <c r="G18" i="2"/>
  <c r="G16" i="2"/>
  <c r="G15" i="2"/>
  <c r="H10" i="3"/>
  <c r="J10" i="3" s="1"/>
  <c r="H7" i="3"/>
  <c r="J7" i="3" s="1"/>
  <c r="F6" i="3"/>
  <c r="G5" i="2" l="1"/>
  <c r="G6" i="2"/>
  <c r="G7" i="2"/>
  <c r="G8" i="2"/>
  <c r="G9" i="2"/>
  <c r="G10" i="2"/>
  <c r="G11" i="2"/>
  <c r="G13" i="2"/>
  <c r="G14" i="2"/>
  <c r="G17" i="2"/>
  <c r="G19" i="2"/>
  <c r="G20" i="2"/>
  <c r="G21" i="2"/>
  <c r="G22" i="2"/>
  <c r="G23" i="2"/>
  <c r="G24" i="2"/>
  <c r="F2" i="3" s="1"/>
  <c r="F3" i="3" s="1"/>
  <c r="F4" i="3" s="1"/>
  <c r="F11" i="3" s="1"/>
</calcChain>
</file>

<file path=xl/sharedStrings.xml><?xml version="1.0" encoding="utf-8"?>
<sst xmlns="http://schemas.openxmlformats.org/spreadsheetml/2006/main" count="93" uniqueCount="70">
  <si>
    <t xml:space="preserve">Equipos  No Rauland                    </t>
  </si>
  <si>
    <t xml:space="preserve">Cable Cat 5E               </t>
  </si>
  <si>
    <t>rollos</t>
  </si>
  <si>
    <t xml:space="preserve">Total Mano de Obra Cableado             </t>
  </si>
  <si>
    <t>Condiciones Generales</t>
  </si>
  <si>
    <t>Garantía                             : 5 años a partir de la recepción de los mismos.</t>
  </si>
  <si>
    <t>Forma de Pago               : 20%   con entrega de Orden de Compra.</t>
  </si>
  <si>
    <t>Tipo</t>
  </si>
  <si>
    <t>Modelo</t>
  </si>
  <si>
    <t>Descripción</t>
  </si>
  <si>
    <t>Cant.</t>
  </si>
  <si>
    <t>Precio Lista US$</t>
  </si>
  <si>
    <t>US$</t>
  </si>
  <si>
    <t>Equipo Central (CPU)</t>
  </si>
  <si>
    <t>Visual</t>
  </si>
  <si>
    <t>R4KBK400</t>
  </si>
  <si>
    <t>Batería de Respaldo</t>
  </si>
  <si>
    <t>R4KPR400</t>
  </si>
  <si>
    <t>Fuente de Alimentación</t>
  </si>
  <si>
    <t>A/V</t>
  </si>
  <si>
    <t>RAKNIM</t>
  </si>
  <si>
    <t>Módulo de Interfase</t>
  </si>
  <si>
    <t>Audio</t>
  </si>
  <si>
    <t>R4KTMB</t>
  </si>
  <si>
    <t>Tablilla de Terminación</t>
  </si>
  <si>
    <t>R4KANN</t>
  </si>
  <si>
    <t>Panel de Anuncio / Expansor</t>
  </si>
  <si>
    <t>R4KSPIP</t>
  </si>
  <si>
    <t>INTERFAZ DE REPORTES</t>
  </si>
  <si>
    <t>CCDIN</t>
  </si>
  <si>
    <t>Pera de Llamado, conector din.</t>
  </si>
  <si>
    <t>215C</t>
  </si>
  <si>
    <t>Display de anuncios</t>
  </si>
  <si>
    <t>R4KMQC</t>
  </si>
  <si>
    <t>Controlador display</t>
  </si>
  <si>
    <t>R4KMST</t>
  </si>
  <si>
    <t>Modulo sonido display</t>
  </si>
  <si>
    <t>R4KCONN6</t>
  </si>
  <si>
    <t>Conectores 6-pin, 100 pzas.</t>
  </si>
  <si>
    <t>R4KCONN8</t>
  </si>
  <si>
    <t>Conectores 8-pin, 100 pzas.</t>
  </si>
  <si>
    <t>R4KCRIMP</t>
  </si>
  <si>
    <t>Herramienta  para Cable</t>
  </si>
  <si>
    <t xml:space="preserve">Total Equipo Rauland    </t>
  </si>
  <si>
    <t>CLA244</t>
  </si>
  <si>
    <t>Estación de Paciente con Audio + reg pers</t>
  </si>
  <si>
    <t>R4K4020</t>
  </si>
  <si>
    <t>Consola de llamado</t>
  </si>
  <si>
    <t>Total US$</t>
  </si>
  <si>
    <t>HABITACIONES</t>
  </si>
  <si>
    <t>R4K12A</t>
  </si>
  <si>
    <t>Precio de Equipo Principal</t>
  </si>
  <si>
    <t>Precio de Equipo Principal  con descuento</t>
  </si>
  <si>
    <t xml:space="preserve">Descuento  30 %                     </t>
  </si>
  <si>
    <t>Total Mano de obra equipos, configuración</t>
  </si>
  <si>
    <t>y puesta en marcha.</t>
  </si>
  <si>
    <t>Total Misceláneos</t>
  </si>
  <si>
    <t xml:space="preserve">Precio Final                              </t>
  </si>
  <si>
    <t xml:space="preserve">                                                40%   contra entrega de equipos.</t>
  </si>
  <si>
    <t xml:space="preserve">                                                40%   contra finalización de instalaciones.</t>
  </si>
  <si>
    <t>Plazo de Entrega            : 40  a  60 días corridos, a partir de la Orden de Compra</t>
  </si>
  <si>
    <t>Valores cotizados           : están en Dólares Americanos, sin IVA.</t>
  </si>
  <si>
    <t>Instalación                        : 10 días.</t>
  </si>
  <si>
    <t>R4KESR</t>
  </si>
  <si>
    <t>R4KPC10</t>
  </si>
  <si>
    <t>Presencia de enfermera</t>
  </si>
  <si>
    <t>Modulo de baño con tirador</t>
  </si>
  <si>
    <t>Lámpara de Pasillo 4 Luces / con audio</t>
  </si>
  <si>
    <t>CLAR4</t>
  </si>
  <si>
    <t>Tarjeta expansora de audio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</si>
</sst>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\ #,##0.00;[Red]\-&quot;$&quot;\ #,##0.00"/>
    <numFmt numFmtId="165" formatCode="&quot;$&quot;\ #,##0.00"/>
  </numFmts>
  <fonts count="1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i/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i/>
      <u/>
      <sz val="11"/>
      <color rgb="FF000000"/>
      <name val="Calibri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1"/>
      <color rgb="FF000000"/>
      <name val="Calibri"/>
      <family val="2"/>
    </font>
    <font>
      <sz val="9"/>
      <color rgb="FF000000"/>
      <name val="Arial"/>
      <family val="2"/>
    </font>
    <font>
      <b/>
      <sz val="11"/>
      <color theme="1"/>
      <name val="Calibri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sz val="9"/>
      <color theme="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4" fontId="2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1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 wrapText="1"/>
    </xf>
    <xf numFmtId="8" fontId="6" fillId="0" borderId="3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center" vertical="center" wrapText="1"/>
    </xf>
    <xf numFmtId="8" fontId="6" fillId="0" borderId="4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8" fontId="9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horizontal="center" vertical="center" wrapText="1"/>
    </xf>
    <xf numFmtId="8" fontId="9" fillId="0" borderId="6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1" fillId="0" borderId="0" xfId="0" applyFont="1"/>
    <xf numFmtId="0" fontId="8" fillId="0" borderId="5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center" vertical="center" wrapText="1"/>
    </xf>
    <xf numFmtId="8" fontId="6" fillId="0" borderId="5" xfId="0" applyNumberFormat="1" applyFont="1" applyFill="1" applyBorder="1" applyAlignment="1">
      <alignment horizontal="center" vertical="center" wrapText="1"/>
    </xf>
    <xf numFmtId="8" fontId="7" fillId="0" borderId="5" xfId="0" applyNumberFormat="1" applyFont="1" applyFill="1" applyBorder="1" applyAlignment="1">
      <alignment horizontal="right" vertical="center" wrapText="1" inden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vertical="center" wrapText="1"/>
    </xf>
    <xf numFmtId="0" fontId="10" fillId="0" borderId="7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horizontal="center" vertical="center" wrapText="1"/>
    </xf>
    <xf numFmtId="8" fontId="9" fillId="0" borderId="7" xfId="0" applyNumberFormat="1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vertical="center" wrapText="1"/>
    </xf>
    <xf numFmtId="0" fontId="8" fillId="0" borderId="8" xfId="0" applyFont="1" applyFill="1" applyBorder="1" applyAlignment="1">
      <alignment vertical="center" wrapText="1"/>
    </xf>
    <xf numFmtId="0" fontId="5" fillId="0" borderId="8" xfId="0" applyFont="1" applyFill="1" applyBorder="1" applyAlignment="1">
      <alignment horizontal="center" vertical="center" wrapText="1"/>
    </xf>
    <xf numFmtId="8" fontId="6" fillId="0" borderId="8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8" fontId="7" fillId="0" borderId="4" xfId="0" applyNumberFormat="1" applyFont="1" applyFill="1" applyBorder="1" applyAlignment="1">
      <alignment horizontal="right" vertical="center" wrapText="1" indent="1"/>
    </xf>
    <xf numFmtId="0" fontId="6" fillId="0" borderId="11" xfId="0" applyFont="1" applyFill="1" applyBorder="1" applyAlignment="1">
      <alignment vertical="center" wrapText="1"/>
    </xf>
    <xf numFmtId="8" fontId="7" fillId="0" borderId="8" xfId="0" applyNumberFormat="1" applyFont="1" applyFill="1" applyBorder="1" applyAlignment="1">
      <alignment horizontal="right" vertical="center" wrapText="1" indent="1"/>
    </xf>
    <xf numFmtId="0" fontId="13" fillId="0" borderId="13" xfId="0" applyFont="1" applyFill="1" applyBorder="1" applyAlignment="1">
      <alignment vertical="center" wrapText="1"/>
    </xf>
    <xf numFmtId="0" fontId="13" fillId="0" borderId="14" xfId="0" applyFont="1" applyFill="1" applyBorder="1" applyAlignment="1">
      <alignment vertical="center" wrapText="1"/>
    </xf>
    <xf numFmtId="0" fontId="14" fillId="0" borderId="14" xfId="0" applyFont="1" applyFill="1" applyBorder="1" applyAlignment="1">
      <alignment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8" fontId="6" fillId="0" borderId="11" xfId="0" applyNumberFormat="1" applyFont="1" applyFill="1" applyBorder="1" applyAlignment="1">
      <alignment horizontal="right" vertical="center" wrapText="1" inden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8" fontId="0" fillId="0" borderId="0" xfId="0" applyNumberFormat="1"/>
    <xf numFmtId="0" fontId="0" fillId="0" borderId="0" xfId="0" applyFont="1"/>
    <xf numFmtId="0" fontId="2" fillId="0" borderId="0" xfId="0" applyNumberFormat="1" applyFont="1" applyAlignment="1">
      <alignment horizontal="right" vertical="center"/>
    </xf>
    <xf numFmtId="4" fontId="15" fillId="0" borderId="0" xfId="0" applyNumberFormat="1" applyFont="1"/>
    <xf numFmtId="0" fontId="1" fillId="0" borderId="0" xfId="0" applyFont="1" applyAlignment="1"/>
    <xf numFmtId="165" fontId="3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2"/>
  <sheetViews>
    <sheetView tabSelected="1" workbookViewId="0">
      <selection activeCell="H18" sqref="H18:I18"/>
    </sheetView>
  </sheetViews>
  <sheetFormatPr baseColWidth="10" defaultRowHeight="15" x14ac:dyDescent="0.25"/>
  <cols>
    <col min="1" max="1" width="4.85546875" customWidth="1"/>
    <col min="2" max="2" width="39.85546875" bestFit="1" customWidth="1"/>
    <col min="3" max="3" width="4.28515625" customWidth="1"/>
    <col min="5" max="5" width="7.42578125" bestFit="1" customWidth="1"/>
    <col min="6" max="6" width="17.42578125" style="64" bestFit="1" customWidth="1"/>
  </cols>
  <sheetData>
    <row r="2" spans="2:10" x14ac:dyDescent="0.25">
      <c r="B2" s="3" t="s">
        <v>51</v>
      </c>
      <c r="C2" s="3"/>
      <c r="D2" s="3"/>
      <c r="E2" s="4" t="s">
        <v>12</v>
      </c>
      <c r="F2" s="1">
        <f>'CUADRO DE PRODUCTOS'!G25</f>
        <v>35551.409999999996</v>
      </c>
      <c r="G2" s="3"/>
    </row>
    <row r="3" spans="2:10" x14ac:dyDescent="0.25">
      <c r="B3" s="3" t="s">
        <v>53</v>
      </c>
      <c r="C3" s="3"/>
      <c r="D3" s="3"/>
      <c r="E3" s="4" t="s">
        <v>12</v>
      </c>
      <c r="F3" s="66">
        <f>F2*30%</f>
        <v>10665.422999999999</v>
      </c>
    </row>
    <row r="4" spans="2:10" x14ac:dyDescent="0.25">
      <c r="B4" s="3" t="s">
        <v>52</v>
      </c>
      <c r="C4" s="3"/>
      <c r="D4" s="3"/>
      <c r="E4" s="4" t="s">
        <v>12</v>
      </c>
      <c r="F4" s="1">
        <f>F2-F3</f>
        <v>24885.986999999997</v>
      </c>
      <c r="G4" s="3"/>
    </row>
    <row r="5" spans="2:10" x14ac:dyDescent="0.25">
      <c r="B5" s="3" t="s">
        <v>0</v>
      </c>
      <c r="C5" s="65"/>
      <c r="D5" s="3"/>
      <c r="E5" s="4" t="s">
        <v>12</v>
      </c>
      <c r="F5" s="1">
        <v>1119.1300000000001</v>
      </c>
    </row>
    <row r="6" spans="2:10" x14ac:dyDescent="0.25">
      <c r="B6" s="3" t="s">
        <v>1</v>
      </c>
      <c r="C6" s="3">
        <v>10</v>
      </c>
      <c r="D6" s="3" t="s">
        <v>2</v>
      </c>
      <c r="E6" s="4" t="s">
        <v>12</v>
      </c>
      <c r="F6" s="66">
        <f>C6*190</f>
        <v>1900</v>
      </c>
    </row>
    <row r="7" spans="2:10" x14ac:dyDescent="0.25">
      <c r="B7" s="3" t="s">
        <v>3</v>
      </c>
      <c r="C7" s="3"/>
      <c r="D7" s="3"/>
      <c r="E7" s="4" t="s">
        <v>12</v>
      </c>
      <c r="F7" s="1">
        <v>2016</v>
      </c>
      <c r="H7">
        <f>I7*20%</f>
        <v>336</v>
      </c>
      <c r="I7">
        <v>1680</v>
      </c>
      <c r="J7">
        <f>SUM(H7:I7)</f>
        <v>2016</v>
      </c>
    </row>
    <row r="8" spans="2:10" x14ac:dyDescent="0.25">
      <c r="B8" s="3" t="s">
        <v>54</v>
      </c>
      <c r="C8" s="3"/>
      <c r="D8" s="3"/>
      <c r="E8" s="4"/>
      <c r="F8" s="1"/>
      <c r="G8" s="3"/>
    </row>
    <row r="9" spans="2:10" x14ac:dyDescent="0.25">
      <c r="B9" s="3" t="s">
        <v>55</v>
      </c>
      <c r="C9" s="3"/>
      <c r="D9" s="3"/>
      <c r="E9" s="4" t="s">
        <v>12</v>
      </c>
      <c r="F9" s="1">
        <v>3100</v>
      </c>
      <c r="G9" s="3"/>
    </row>
    <row r="10" spans="2:10" x14ac:dyDescent="0.25">
      <c r="B10" s="3" t="s">
        <v>56</v>
      </c>
      <c r="C10" s="3"/>
      <c r="D10" s="3"/>
      <c r="E10" s="4" t="s">
        <v>12</v>
      </c>
      <c r="F10" s="66">
        <v>837.6</v>
      </c>
      <c r="H10">
        <f>I10*20%</f>
        <v>139.6</v>
      </c>
      <c r="I10">
        <v>698</v>
      </c>
      <c r="J10">
        <f>SUM(H10:I10)</f>
        <v>837.6</v>
      </c>
    </row>
    <row r="11" spans="2:10" ht="21" x14ac:dyDescent="0.25">
      <c r="B11" s="6" t="s">
        <v>57</v>
      </c>
      <c r="C11" s="6"/>
      <c r="D11" s="6"/>
      <c r="E11" s="7" t="s">
        <v>12</v>
      </c>
      <c r="F11" s="68">
        <f>SUM(F4:F10)</f>
        <v>33858.716999999997</v>
      </c>
      <c r="G11" s="6"/>
    </row>
    <row r="13" spans="2:10" x14ac:dyDescent="0.25">
      <c r="B13" s="8" t="s">
        <v>4</v>
      </c>
      <c r="C13" s="8"/>
      <c r="D13" s="8"/>
      <c r="E13" s="5"/>
      <c r="F13" s="67"/>
      <c r="G13" s="67"/>
      <c r="H13" s="5"/>
      <c r="I13" s="5"/>
      <c r="J13" s="5"/>
    </row>
    <row r="14" spans="2:10" x14ac:dyDescent="0.25">
      <c r="B14" s="69" t="s">
        <v>5</v>
      </c>
      <c r="C14" s="69"/>
      <c r="D14" s="69"/>
      <c r="E14" s="69"/>
      <c r="F14" s="69"/>
      <c r="G14" s="3"/>
      <c r="H14" s="3"/>
      <c r="I14" s="3"/>
      <c r="J14" s="5"/>
    </row>
    <row r="15" spans="2:10" x14ac:dyDescent="0.25">
      <c r="B15" s="69" t="s">
        <v>61</v>
      </c>
      <c r="C15" s="69"/>
      <c r="D15" s="69"/>
      <c r="E15" s="69"/>
      <c r="F15" s="69"/>
      <c r="G15" s="3"/>
      <c r="H15" s="3"/>
      <c r="I15" s="3"/>
      <c r="J15" s="5"/>
    </row>
    <row r="16" spans="2:10" x14ac:dyDescent="0.25">
      <c r="B16" s="69" t="s">
        <v>60</v>
      </c>
      <c r="C16" s="69"/>
      <c r="D16" s="69"/>
      <c r="E16" s="69"/>
      <c r="F16" s="69"/>
      <c r="G16" s="3"/>
      <c r="H16" s="3"/>
      <c r="I16" s="3"/>
      <c r="J16" s="3"/>
    </row>
    <row r="17" spans="2:10" x14ac:dyDescent="0.25">
      <c r="B17" s="69" t="s">
        <v>62</v>
      </c>
      <c r="C17" s="69"/>
      <c r="D17" s="69"/>
      <c r="E17" s="69"/>
      <c r="F17" s="69"/>
      <c r="G17" s="5"/>
      <c r="H17" s="31"/>
      <c r="I17" s="31"/>
      <c r="J17" s="5"/>
    </row>
    <row r="18" spans="2:10" x14ac:dyDescent="0.25">
      <c r="B18" s="2"/>
      <c r="C18" s="5"/>
      <c r="D18" s="5"/>
      <c r="E18" s="31"/>
      <c r="F18" s="31"/>
      <c r="G18" s="5"/>
      <c r="H18" s="31"/>
      <c r="I18" s="31"/>
      <c r="J18" s="5"/>
    </row>
    <row r="19" spans="2:10" x14ac:dyDescent="0.25">
      <c r="B19" s="2"/>
      <c r="C19" s="5"/>
      <c r="D19" s="5"/>
      <c r="E19" s="31"/>
      <c r="F19" s="31"/>
      <c r="G19" s="5"/>
      <c r="H19" s="31"/>
      <c r="I19" s="31"/>
      <c r="J19" s="5"/>
    </row>
    <row r="20" spans="2:10" x14ac:dyDescent="0.25">
      <c r="B20" s="69" t="s">
        <v>6</v>
      </c>
      <c r="C20" s="69"/>
      <c r="D20" s="69"/>
      <c r="E20" s="69"/>
      <c r="F20" s="69"/>
      <c r="G20" s="3"/>
      <c r="H20" s="3"/>
      <c r="I20" s="3"/>
      <c r="J20" s="5"/>
    </row>
    <row r="21" spans="2:10" x14ac:dyDescent="0.25">
      <c r="B21" s="69" t="s">
        <v>58</v>
      </c>
      <c r="C21" s="69"/>
      <c r="D21" s="69"/>
      <c r="E21" s="69"/>
      <c r="F21" s="69"/>
      <c r="G21" s="3"/>
      <c r="H21" s="31"/>
      <c r="I21" s="31"/>
      <c r="J21" s="5"/>
    </row>
    <row r="22" spans="2:10" x14ac:dyDescent="0.25">
      <c r="B22" s="69" t="s">
        <v>59</v>
      </c>
      <c r="C22" s="69"/>
      <c r="D22" s="69"/>
      <c r="E22" s="69"/>
      <c r="F22" s="69"/>
      <c r="G22" s="3"/>
      <c r="H22" s="3"/>
      <c r="I22" s="3"/>
      <c r="J22" s="5"/>
    </row>
  </sheetData>
  <mergeCells count="13">
    <mergeCell ref="B14:F14"/>
    <mergeCell ref="B15:F15"/>
    <mergeCell ref="B16:F16"/>
    <mergeCell ref="B17:F17"/>
    <mergeCell ref="B20:F20"/>
    <mergeCell ref="B21:F21"/>
    <mergeCell ref="B22:F22"/>
    <mergeCell ref="E18:F18"/>
    <mergeCell ref="H18:I18"/>
    <mergeCell ref="E19:F19"/>
    <mergeCell ref="H19:I19"/>
    <mergeCell ref="H21:I21"/>
    <mergeCell ref="H17:I17"/>
  </mergeCells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5"/>
  <sheetViews>
    <sheetView topLeftCell="A8" workbookViewId="0">
      <selection activeCell="J16" sqref="J16"/>
    </sheetView>
  </sheetViews>
  <sheetFormatPr baseColWidth="10" defaultRowHeight="15" x14ac:dyDescent="0.25"/>
  <cols>
    <col min="4" max="4" width="26.42578125" customWidth="1"/>
    <col min="7" max="7" width="11.85546875" bestFit="1" customWidth="1"/>
  </cols>
  <sheetData>
    <row r="1" spans="2:8" ht="15.75" thickBot="1" x14ac:dyDescent="0.3"/>
    <row r="2" spans="2:8" x14ac:dyDescent="0.25">
      <c r="B2" s="60" t="s">
        <v>7</v>
      </c>
      <c r="C2" s="60" t="s">
        <v>8</v>
      </c>
      <c r="D2" s="60" t="s">
        <v>9</v>
      </c>
      <c r="E2" s="60" t="s">
        <v>10</v>
      </c>
      <c r="F2" s="60" t="s">
        <v>11</v>
      </c>
      <c r="G2" s="60" t="s">
        <v>48</v>
      </c>
      <c r="H2" s="9"/>
    </row>
    <row r="3" spans="2:8" ht="11.25" customHeight="1" thickBot="1" x14ac:dyDescent="0.3">
      <c r="B3" s="61"/>
      <c r="C3" s="61"/>
      <c r="D3" s="61"/>
      <c r="E3" s="61"/>
      <c r="F3" s="61"/>
      <c r="G3" s="62"/>
      <c r="H3" s="9"/>
    </row>
    <row r="4" spans="2:8" ht="15.75" thickBot="1" x14ac:dyDescent="0.3">
      <c r="B4" s="49" t="s">
        <v>13</v>
      </c>
      <c r="C4" s="48"/>
      <c r="D4" s="48"/>
      <c r="E4" s="48"/>
      <c r="F4" s="48"/>
      <c r="G4" s="50"/>
      <c r="H4" s="9"/>
    </row>
    <row r="5" spans="2:8" ht="15.75" thickBot="1" x14ac:dyDescent="0.3">
      <c r="B5" s="11" t="s">
        <v>14</v>
      </c>
      <c r="C5" s="11" t="s">
        <v>15</v>
      </c>
      <c r="D5" s="12" t="s">
        <v>16</v>
      </c>
      <c r="E5" s="13">
        <v>2</v>
      </c>
      <c r="F5" s="14">
        <v>492</v>
      </c>
      <c r="G5" s="51">
        <f t="shared" ref="G5:G23" si="0">E5*F5</f>
        <v>984</v>
      </c>
      <c r="H5" s="9"/>
    </row>
    <row r="6" spans="2:8" ht="15.75" thickBot="1" x14ac:dyDescent="0.3">
      <c r="B6" s="22" t="s">
        <v>14</v>
      </c>
      <c r="C6" s="22" t="s">
        <v>17</v>
      </c>
      <c r="D6" s="32" t="s">
        <v>18</v>
      </c>
      <c r="E6" s="33">
        <v>2</v>
      </c>
      <c r="F6" s="34">
        <v>689.33</v>
      </c>
      <c r="G6" s="35">
        <f t="shared" si="0"/>
        <v>1378.66</v>
      </c>
      <c r="H6" s="9"/>
    </row>
    <row r="7" spans="2:8" ht="15.75" thickBot="1" x14ac:dyDescent="0.3">
      <c r="B7" s="52" t="s">
        <v>19</v>
      </c>
      <c r="C7" s="19" t="s">
        <v>20</v>
      </c>
      <c r="D7" s="20" t="s">
        <v>21</v>
      </c>
      <c r="E7" s="10">
        <v>1</v>
      </c>
      <c r="F7" s="21">
        <v>2391.2800000000002</v>
      </c>
      <c r="G7" s="53">
        <f t="shared" si="0"/>
        <v>2391.2800000000002</v>
      </c>
      <c r="H7" s="9"/>
    </row>
    <row r="8" spans="2:8" ht="15.75" thickBot="1" x14ac:dyDescent="0.3">
      <c r="B8" s="52" t="s">
        <v>22</v>
      </c>
      <c r="C8" s="19" t="s">
        <v>23</v>
      </c>
      <c r="D8" s="20" t="s">
        <v>24</v>
      </c>
      <c r="E8" s="10">
        <v>1</v>
      </c>
      <c r="F8" s="21">
        <v>128.13</v>
      </c>
      <c r="G8" s="51">
        <f t="shared" si="0"/>
        <v>128.13</v>
      </c>
      <c r="H8" s="9"/>
    </row>
    <row r="9" spans="2:8" ht="15.75" thickBot="1" x14ac:dyDescent="0.3">
      <c r="B9" s="52" t="s">
        <v>22</v>
      </c>
      <c r="C9" s="19" t="s">
        <v>46</v>
      </c>
      <c r="D9" s="20" t="s">
        <v>47</v>
      </c>
      <c r="E9" s="10">
        <v>2</v>
      </c>
      <c r="F9" s="21">
        <v>1476</v>
      </c>
      <c r="G9" s="51">
        <f t="shared" si="0"/>
        <v>2952</v>
      </c>
      <c r="H9" s="9"/>
    </row>
    <row r="10" spans="2:8" ht="15.75" thickBot="1" x14ac:dyDescent="0.3">
      <c r="B10" s="52" t="s">
        <v>14</v>
      </c>
      <c r="C10" s="19" t="s">
        <v>25</v>
      </c>
      <c r="D10" s="20" t="s">
        <v>26</v>
      </c>
      <c r="E10" s="10">
        <v>2</v>
      </c>
      <c r="F10" s="21">
        <v>955.83</v>
      </c>
      <c r="G10" s="51">
        <f t="shared" si="0"/>
        <v>1911.66</v>
      </c>
      <c r="H10" s="9"/>
    </row>
    <row r="11" spans="2:8" ht="15.75" thickBot="1" x14ac:dyDescent="0.3">
      <c r="B11" s="41"/>
      <c r="C11" s="37" t="s">
        <v>27</v>
      </c>
      <c r="D11" s="38" t="s">
        <v>28</v>
      </c>
      <c r="E11" s="39">
        <v>1</v>
      </c>
      <c r="F11" s="40">
        <v>6665.08</v>
      </c>
      <c r="G11" s="51">
        <f t="shared" si="0"/>
        <v>6665.08</v>
      </c>
      <c r="H11" s="9"/>
    </row>
    <row r="12" spans="2:8" ht="15.75" thickBot="1" x14ac:dyDescent="0.3">
      <c r="B12" s="45" t="s">
        <v>49</v>
      </c>
      <c r="C12" s="46"/>
      <c r="D12" s="46"/>
      <c r="E12" s="46"/>
      <c r="F12" s="46"/>
      <c r="G12" s="47"/>
      <c r="H12" s="9"/>
    </row>
    <row r="13" spans="2:8" ht="28.5" customHeight="1" thickBot="1" x14ac:dyDescent="0.3">
      <c r="B13" s="41" t="s">
        <v>22</v>
      </c>
      <c r="C13" s="41" t="s">
        <v>50</v>
      </c>
      <c r="D13" s="42" t="s">
        <v>45</v>
      </c>
      <c r="E13" s="43">
        <v>36</v>
      </c>
      <c r="F13" s="44">
        <v>84</v>
      </c>
      <c r="G13" s="53">
        <f t="shared" si="0"/>
        <v>3024</v>
      </c>
      <c r="H13" s="9"/>
    </row>
    <row r="14" spans="2:8" ht="15.75" thickBot="1" x14ac:dyDescent="0.3">
      <c r="B14" s="22" t="s">
        <v>14</v>
      </c>
      <c r="C14" s="23" t="s">
        <v>29</v>
      </c>
      <c r="D14" s="24" t="s">
        <v>30</v>
      </c>
      <c r="E14" s="25">
        <v>36</v>
      </c>
      <c r="F14" s="26">
        <v>51.25</v>
      </c>
      <c r="G14" s="51">
        <f t="shared" si="0"/>
        <v>1845</v>
      </c>
      <c r="H14" s="9"/>
    </row>
    <row r="15" spans="2:8" ht="15.75" thickBot="1" x14ac:dyDescent="0.3">
      <c r="B15" s="52" t="s">
        <v>14</v>
      </c>
      <c r="C15" s="19" t="s">
        <v>63</v>
      </c>
      <c r="D15" s="20" t="s">
        <v>65</v>
      </c>
      <c r="E15" s="10">
        <v>12</v>
      </c>
      <c r="F15" s="21">
        <v>86.63</v>
      </c>
      <c r="G15" s="51">
        <f t="shared" si="0"/>
        <v>1039.56</v>
      </c>
      <c r="H15" s="9"/>
    </row>
    <row r="16" spans="2:8" ht="15.75" thickBot="1" x14ac:dyDescent="0.3">
      <c r="B16" s="52" t="s">
        <v>14</v>
      </c>
      <c r="C16" s="19" t="s">
        <v>64</v>
      </c>
      <c r="D16" s="20" t="s">
        <v>66</v>
      </c>
      <c r="E16" s="10">
        <v>12</v>
      </c>
      <c r="F16" s="21">
        <v>70.23</v>
      </c>
      <c r="G16" s="51">
        <f t="shared" si="0"/>
        <v>842.76</v>
      </c>
      <c r="H16" s="9"/>
    </row>
    <row r="17" spans="2:12" ht="27" customHeight="1" thickBot="1" x14ac:dyDescent="0.3">
      <c r="B17" s="52" t="s">
        <v>22</v>
      </c>
      <c r="C17" s="19" t="s">
        <v>44</v>
      </c>
      <c r="D17" s="20" t="s">
        <v>67</v>
      </c>
      <c r="E17" s="10">
        <v>12</v>
      </c>
      <c r="F17" s="21">
        <v>337.6</v>
      </c>
      <c r="G17" s="51">
        <f t="shared" si="0"/>
        <v>4051.2000000000003</v>
      </c>
      <c r="H17" s="9"/>
    </row>
    <row r="18" spans="2:12" ht="15.75" thickBot="1" x14ac:dyDescent="0.3">
      <c r="B18" s="52" t="s">
        <v>22</v>
      </c>
      <c r="C18" s="19" t="s">
        <v>68</v>
      </c>
      <c r="D18" s="20" t="s">
        <v>69</v>
      </c>
      <c r="E18" s="10">
        <v>12</v>
      </c>
      <c r="F18" s="21">
        <v>103.78</v>
      </c>
      <c r="G18" s="51">
        <f t="shared" si="0"/>
        <v>1245.3600000000001</v>
      </c>
      <c r="H18" s="9"/>
    </row>
    <row r="19" spans="2:12" ht="15.75" thickBot="1" x14ac:dyDescent="0.3">
      <c r="B19" s="52" t="s">
        <v>14</v>
      </c>
      <c r="C19" s="27" t="s">
        <v>31</v>
      </c>
      <c r="D19" s="28" t="s">
        <v>32</v>
      </c>
      <c r="E19" s="29">
        <v>2</v>
      </c>
      <c r="F19" s="21">
        <v>1590</v>
      </c>
      <c r="G19" s="51">
        <f t="shared" si="0"/>
        <v>3180</v>
      </c>
      <c r="H19" s="9"/>
    </row>
    <row r="20" spans="2:12" ht="15.75" thickBot="1" x14ac:dyDescent="0.3">
      <c r="B20" s="52" t="s">
        <v>14</v>
      </c>
      <c r="C20" s="27" t="s">
        <v>33</v>
      </c>
      <c r="D20" s="30" t="s">
        <v>34</v>
      </c>
      <c r="E20" s="29">
        <v>2</v>
      </c>
      <c r="F20" s="21">
        <v>562.48</v>
      </c>
      <c r="G20" s="51">
        <f t="shared" si="0"/>
        <v>1124.96</v>
      </c>
      <c r="H20" s="9"/>
    </row>
    <row r="21" spans="2:12" ht="15.75" thickBot="1" x14ac:dyDescent="0.3">
      <c r="B21" s="52" t="s">
        <v>14</v>
      </c>
      <c r="C21" s="27" t="s">
        <v>35</v>
      </c>
      <c r="D21" s="28" t="s">
        <v>36</v>
      </c>
      <c r="E21" s="29">
        <v>2</v>
      </c>
      <c r="F21" s="21">
        <v>130.6</v>
      </c>
      <c r="G21" s="51">
        <f t="shared" si="0"/>
        <v>261.2</v>
      </c>
      <c r="H21" s="9"/>
    </row>
    <row r="22" spans="2:12" ht="15.75" customHeight="1" thickBot="1" x14ac:dyDescent="0.3">
      <c r="B22" s="11" t="s">
        <v>14</v>
      </c>
      <c r="C22" s="11" t="s">
        <v>37</v>
      </c>
      <c r="D22" s="12" t="s">
        <v>38</v>
      </c>
      <c r="E22" s="13">
        <v>3</v>
      </c>
      <c r="F22" s="14">
        <v>382.45</v>
      </c>
      <c r="G22" s="51">
        <f t="shared" si="0"/>
        <v>1147.3499999999999</v>
      </c>
      <c r="H22" s="9"/>
    </row>
    <row r="23" spans="2:12" ht="17.25" customHeight="1" thickBot="1" x14ac:dyDescent="0.3">
      <c r="B23" s="15" t="s">
        <v>14</v>
      </c>
      <c r="C23" s="15" t="s">
        <v>39</v>
      </c>
      <c r="D23" s="16" t="s">
        <v>40</v>
      </c>
      <c r="E23" s="17">
        <v>3</v>
      </c>
      <c r="F23" s="18">
        <v>407.45</v>
      </c>
      <c r="G23" s="51">
        <f t="shared" si="0"/>
        <v>1222.3499999999999</v>
      </c>
      <c r="H23" s="9"/>
    </row>
    <row r="24" spans="2:12" ht="15.75" thickBot="1" x14ac:dyDescent="0.3">
      <c r="B24" s="22" t="s">
        <v>14</v>
      </c>
      <c r="C24" s="22" t="s">
        <v>41</v>
      </c>
      <c r="D24" s="32" t="s">
        <v>42</v>
      </c>
      <c r="E24" s="36">
        <v>2</v>
      </c>
      <c r="F24" s="34">
        <v>78.430000000000007</v>
      </c>
      <c r="G24" s="35">
        <f>E24*F24</f>
        <v>156.86000000000001</v>
      </c>
      <c r="H24" s="9"/>
    </row>
    <row r="25" spans="2:12" ht="39" thickBot="1" x14ac:dyDescent="0.3">
      <c r="B25" s="54"/>
      <c r="C25" s="55"/>
      <c r="D25" s="56"/>
      <c r="E25" s="57"/>
      <c r="F25" s="58" t="s">
        <v>43</v>
      </c>
      <c r="G25" s="59">
        <f>G5+G6+G7+G8+G9+G10+G11+G13+G14+G15+G16+G17+G18+G19+G20+G21+G22+G23+G24</f>
        <v>35551.409999999996</v>
      </c>
      <c r="H25" s="9"/>
      <c r="J25" s="63"/>
      <c r="K25" s="63"/>
      <c r="L25" s="63"/>
    </row>
  </sheetData>
  <mergeCells count="8">
    <mergeCell ref="B2:B3"/>
    <mergeCell ref="C2:C3"/>
    <mergeCell ref="D2:D3"/>
    <mergeCell ref="E2:E3"/>
    <mergeCell ref="F2:F3"/>
    <mergeCell ref="G2:G3"/>
    <mergeCell ref="B12:G12"/>
    <mergeCell ref="B4:G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CUADRO RESUMEN</vt:lpstr>
      <vt:lpstr>CUADRO DE PRODUCTOS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2015-10-27T15:17:11Z</dcterms:modified>
</cp:coreProperties>
</file>