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18" i="2" s="1"/>
  <c r="J11" i="1"/>
  <c r="N19" i="2" l="1"/>
  <c r="N20" i="2" s="1"/>
  <c r="J3" i="1" l="1"/>
  <c r="J4" i="1" s="1"/>
  <c r="G22" i="2" l="1"/>
</calcChain>
</file>

<file path=xl/sharedStrings.xml><?xml version="1.0" encoding="utf-8"?>
<sst xmlns="http://schemas.openxmlformats.org/spreadsheetml/2006/main" count="124" uniqueCount="92">
  <si>
    <t xml:space="preserve">Precio de Equipo Principal                                                                          </t>
  </si>
  <si>
    <t xml:space="preserve">US$ </t>
  </si>
  <si>
    <t xml:space="preserve"> Descuento  30 %                     </t>
  </si>
  <si>
    <t xml:space="preserve">Precio de Equipo Principal  con descuento                                                                                           </t>
  </si>
  <si>
    <t xml:space="preserve">Equipos  No Rauland                    </t>
  </si>
  <si>
    <t xml:space="preserve">Cable Cat 5E               </t>
  </si>
  <si>
    <t>rollos</t>
  </si>
  <si>
    <t xml:space="preserve">                 US$ </t>
  </si>
  <si>
    <t xml:space="preserve">Total Mano de Obra Cableado             </t>
  </si>
  <si>
    <t>Total Mano de obra equipos, configuración y puesta en</t>
  </si>
  <si>
    <t xml:space="preserve"> marcha.                                                                                </t>
  </si>
  <si>
    <t xml:space="preserve">Total Misceláneos                     </t>
  </si>
  <si>
    <t xml:space="preserve">Precio Final                                                                                   </t>
  </si>
  <si>
    <t>Condiciones Generales</t>
  </si>
  <si>
    <t>Garantía                             : 5 años a partir de la recepción de los mismos.</t>
  </si>
  <si>
    <t>Valores cotizados             : están en Dólares Americanos, sin IVA.</t>
  </si>
  <si>
    <t>Plazo de Entrega              : 40  a  60 días corridos, a partir de la Orden de Compra</t>
  </si>
  <si>
    <t>Instalación                        : 8 días.</t>
  </si>
  <si>
    <t>Forma de Pago               : 20%   con entrega de Orden de Compra.</t>
  </si>
  <si>
    <t xml:space="preserve">                                            40%   contra entrega de equipos.</t>
  </si>
  <si>
    <t xml:space="preserve">                                            40%   contra finalización de instalaciones.</t>
  </si>
  <si>
    <t>Tipo</t>
  </si>
  <si>
    <t>Modelo</t>
  </si>
  <si>
    <t>Descripción</t>
  </si>
  <si>
    <t>Cant.</t>
  </si>
  <si>
    <t>Precio Lista US$</t>
  </si>
  <si>
    <t xml:space="preserve">Total </t>
  </si>
  <si>
    <t>US$</t>
  </si>
  <si>
    <t>Equipo Central (CPU)</t>
  </si>
  <si>
    <t>Visual</t>
  </si>
  <si>
    <t>R4KBK400</t>
  </si>
  <si>
    <t>Batería de Respaldo</t>
  </si>
  <si>
    <t>R4KPR400</t>
  </si>
  <si>
    <t>Fuente de Alimentación</t>
  </si>
  <si>
    <t>A/V</t>
  </si>
  <si>
    <t>RAKNIM</t>
  </si>
  <si>
    <t>Módulo de Interfase</t>
  </si>
  <si>
    <t>Audio</t>
  </si>
  <si>
    <t>R4KTMB</t>
  </si>
  <si>
    <t>Tablilla de Terminación</t>
  </si>
  <si>
    <t>R4KANN</t>
  </si>
  <si>
    <t>Panel de Anuncio / Expansor</t>
  </si>
  <si>
    <t>R4KSPIP</t>
  </si>
  <si>
    <t>INTERFAZ DE REPORTES</t>
  </si>
  <si>
    <t>Habitaciones</t>
  </si>
  <si>
    <t>CCDIN</t>
  </si>
  <si>
    <t>Pera de Llamado, conector din.</t>
  </si>
  <si>
    <t>Lámpara de Pasillo 4 Luces / Visual 6 ptos.</t>
  </si>
  <si>
    <t>215C</t>
  </si>
  <si>
    <t>Display de anuncios</t>
  </si>
  <si>
    <t>R4KMQC</t>
  </si>
  <si>
    <t>Controlador display</t>
  </si>
  <si>
    <t>R4KMST</t>
  </si>
  <si>
    <t>Modulo sonido display</t>
  </si>
  <si>
    <t>R4KCONN6</t>
  </si>
  <si>
    <t>Conectores 6-pin, 100 pzas.</t>
  </si>
  <si>
    <t>R4KCONN8</t>
  </si>
  <si>
    <t>Conectores 8-pin, 100 pzas.</t>
  </si>
  <si>
    <t>R4KCRIMP</t>
  </si>
  <si>
    <t>Herramienta  para Cable</t>
  </si>
  <si>
    <t xml:space="preserve">Total Equipo Rauland    </t>
  </si>
  <si>
    <t>CLA244</t>
  </si>
  <si>
    <t>R4K14SA</t>
  </si>
  <si>
    <t>Estación de Paciente con Audio + reg pers</t>
  </si>
  <si>
    <t>R4K4020</t>
  </si>
  <si>
    <t>Consola de llamado</t>
  </si>
  <si>
    <t>698,00</t>
  </si>
  <si>
    <t>CODIGO</t>
  </si>
  <si>
    <t>DESCRIPCION</t>
  </si>
  <si>
    <t>CANTIDAD</t>
  </si>
  <si>
    <t>VALOR UNIDAD</t>
  </si>
  <si>
    <t>TOTAL</t>
  </si>
  <si>
    <t>NC2828</t>
  </si>
  <si>
    <t>GABINETE DE LLAMADO DE ENFERMERA</t>
  </si>
  <si>
    <t>R4KNIM</t>
  </si>
  <si>
    <t>MODULO INTERFAZ DEL SISTEMA</t>
  </si>
  <si>
    <t>TARJETA DE TERMINACIONES</t>
  </si>
  <si>
    <t>BATERIA DE RESPALDO</t>
  </si>
  <si>
    <t>LAMPARA DE PASILLO CON AUDIO</t>
  </si>
  <si>
    <t>MODULO DE PACIENTE CON AUDIO</t>
  </si>
  <si>
    <t>PERA DE LLAMADO</t>
  </si>
  <si>
    <t>CONSOLA DE ENFERMERA</t>
  </si>
  <si>
    <t>PANEL DE ANUNCIOS ENFERMERA</t>
  </si>
  <si>
    <t>DISPLAY DE ANUNCIOS</t>
  </si>
  <si>
    <t>CONTROLADOR DISPLAY</t>
  </si>
  <si>
    <t>MODULO DE SONIDO DISPLAY</t>
  </si>
  <si>
    <t>CONECTORES DE 8 PTS</t>
  </si>
  <si>
    <t>CONECTORES DE 6 PTS</t>
  </si>
  <si>
    <t>MAQUINA DE CONECTORES</t>
  </si>
  <si>
    <t>TOTAL SIN DESCUENTO</t>
  </si>
  <si>
    <t>DESC.</t>
  </si>
  <si>
    <t>TOTAL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</si>
</sst>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9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i/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i/>
      <u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ck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rgb="FF3F3F3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0" borderId="0" xfId="0" applyFont="1"/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3" borderId="4" xfId="0" applyFont="1" applyFill="1" applyBorder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0" fontId="6" fillId="3" borderId="5" xfId="0" applyFont="1" applyFill="1" applyBorder="1" applyAlignment="1">
      <alignment horizontal="right" vertical="center" wrapText="1" indent="1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center" vertical="center" wrapText="1"/>
    </xf>
    <xf numFmtId="0" fontId="17" fillId="0" borderId="1" xfId="1" applyFont="1" applyFill="1" applyAlignment="1">
      <alignment horizontal="center" vertical="center" wrapText="1"/>
    </xf>
    <xf numFmtId="169" fontId="17" fillId="0" borderId="1" xfId="1" applyNumberFormat="1" applyFont="1" applyFill="1" applyAlignment="1">
      <alignment horizontal="center" vertical="center" wrapText="1"/>
    </xf>
    <xf numFmtId="8" fontId="17" fillId="0" borderId="1" xfId="1" applyNumberFormat="1" applyFont="1" applyFill="1" applyAlignment="1">
      <alignment horizontal="center" vertical="center" wrapText="1"/>
    </xf>
    <xf numFmtId="0" fontId="17" fillId="0" borderId="1" xfId="1" applyFont="1" applyFill="1" applyAlignment="1">
      <alignment horizontal="left" vertical="center" wrapText="1" indent="1"/>
    </xf>
    <xf numFmtId="0" fontId="0" fillId="0" borderId="20" xfId="0" applyBorder="1" applyAlignment="1">
      <alignment vertical="center" wrapText="1"/>
    </xf>
    <xf numFmtId="8" fontId="17" fillId="4" borderId="1" xfId="1" applyNumberFormat="1" applyFont="1" applyFill="1" applyAlignment="1">
      <alignment horizontal="center" vertical="center" wrapText="1"/>
    </xf>
    <xf numFmtId="8" fontId="18" fillId="4" borderId="1" xfId="1" applyNumberFormat="1" applyFont="1" applyFill="1" applyAlignment="1">
      <alignment horizontal="center" vertical="center" wrapText="1"/>
    </xf>
    <xf numFmtId="169" fontId="17" fillId="4" borderId="1" xfId="1" applyNumberFormat="1" applyFont="1" applyFill="1" applyAlignment="1">
      <alignment horizontal="center" vertical="center" wrapText="1"/>
    </xf>
    <xf numFmtId="9" fontId="17" fillId="4" borderId="1" xfId="1" applyNumberFormat="1" applyFont="1" applyFill="1" applyAlignment="1">
      <alignment horizontal="center" vertical="center" wrapText="1"/>
    </xf>
    <xf numFmtId="169" fontId="17" fillId="4" borderId="1" xfId="1" applyNumberFormat="1" applyFont="1" applyFill="1" applyAlignment="1">
      <alignment horizontal="center" vertical="center" wrapText="1"/>
    </xf>
    <xf numFmtId="8" fontId="17" fillId="5" borderId="1" xfId="1" applyNumberFormat="1" applyFont="1" applyFill="1" applyAlignment="1">
      <alignment horizontal="center" vertical="center" wrapText="1"/>
    </xf>
    <xf numFmtId="169" fontId="17" fillId="5" borderId="1" xfId="1" applyNumberFormat="1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 wrapText="1" inden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8" fontId="7" fillId="0" borderId="14" xfId="0" applyNumberFormat="1" applyFont="1" applyFill="1" applyBorder="1" applyAlignment="1">
      <alignment horizontal="center" vertical="center" wrapText="1"/>
    </xf>
    <xf numFmtId="8" fontId="9" fillId="0" borderId="17" xfId="0" applyNumberFormat="1" applyFont="1" applyFill="1" applyBorder="1" applyAlignment="1">
      <alignment horizontal="right" vertical="center" wrapText="1" indent="1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8" fontId="7" fillId="0" borderId="1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8" fontId="11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8" fontId="11" fillId="0" borderId="19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8" fontId="7" fillId="0" borderId="10" xfId="0" applyNumberFormat="1" applyFont="1" applyFill="1" applyBorder="1" applyAlignment="1">
      <alignment horizontal="right" vertical="center" wrapText="1" inden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jpeg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200026</xdr:colOff>
      <xdr:row>6</xdr:row>
      <xdr:rowOff>85725</xdr:rowOff>
    </xdr:from>
    <xdr:to>
      <xdr:col>8</xdr:col>
      <xdr:colOff>581025</xdr:colOff>
      <xdr:row>8</xdr:row>
      <xdr:rowOff>142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3810000"/>
          <a:ext cx="380999" cy="543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104775</xdr:colOff>
      <xdr:row>8</xdr:row>
      <xdr:rowOff>57150</xdr:rowOff>
    </xdr:from>
    <xdr:ext cx="581025" cy="535616"/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153025"/>
          <a:ext cx="581025" cy="535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142875</xdr:colOff>
      <xdr:row>9</xdr:row>
      <xdr:rowOff>66675</xdr:rowOff>
    </xdr:from>
    <xdr:to>
      <xdr:col>8</xdr:col>
      <xdr:colOff>647700</xdr:colOff>
      <xdr:row>10</xdr:row>
      <xdr:rowOff>170241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819775"/>
          <a:ext cx="504825" cy="570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161925</xdr:colOff>
      <xdr:row>10</xdr:row>
      <xdr:rowOff>76201</xdr:rowOff>
    </xdr:from>
    <xdr:to>
      <xdr:col>8</xdr:col>
      <xdr:colOff>628650</xdr:colOff>
      <xdr:row>12</xdr:row>
      <xdr:rowOff>13235</xdr:rowOff>
    </xdr:to>
    <xdr:pic>
      <xdr:nvPicPr>
        <xdr:cNvPr id="17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515101"/>
          <a:ext cx="466725" cy="565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</xdr:colOff>
      <xdr:row>11</xdr:row>
      <xdr:rowOff>266700</xdr:rowOff>
    </xdr:from>
    <xdr:to>
      <xdr:col>8</xdr:col>
      <xdr:colOff>742950</xdr:colOff>
      <xdr:row>12</xdr:row>
      <xdr:rowOff>101514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419975"/>
          <a:ext cx="714375" cy="149139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4</xdr:row>
      <xdr:rowOff>66675</xdr:rowOff>
    </xdr:from>
    <xdr:to>
      <xdr:col>8</xdr:col>
      <xdr:colOff>604180</xdr:colOff>
      <xdr:row>6</xdr:row>
      <xdr:rowOff>257175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24000"/>
          <a:ext cx="46130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295276</xdr:colOff>
      <xdr:row>5</xdr:row>
      <xdr:rowOff>28575</xdr:rowOff>
    </xdr:from>
    <xdr:to>
      <xdr:col>8</xdr:col>
      <xdr:colOff>523876</xdr:colOff>
      <xdr:row>7</xdr:row>
      <xdr:rowOff>128989</xdr:rowOff>
    </xdr:to>
    <xdr:pic>
      <xdr:nvPicPr>
        <xdr:cNvPr id="20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2876550"/>
          <a:ext cx="228600" cy="605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276226</xdr:colOff>
      <xdr:row>5</xdr:row>
      <xdr:rowOff>0</xdr:rowOff>
    </xdr:from>
    <xdr:to>
      <xdr:col>8</xdr:col>
      <xdr:colOff>485776</xdr:colOff>
      <xdr:row>7</xdr:row>
      <xdr:rowOff>127948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2190751"/>
          <a:ext cx="209550" cy="623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200025</xdr:colOff>
      <xdr:row>3</xdr:row>
      <xdr:rowOff>57150</xdr:rowOff>
    </xdr:from>
    <xdr:to>
      <xdr:col>8</xdr:col>
      <xdr:colOff>561974</xdr:colOff>
      <xdr:row>4</xdr:row>
      <xdr:rowOff>175302</xdr:rowOff>
    </xdr:to>
    <xdr:pic>
      <xdr:nvPicPr>
        <xdr:cNvPr id="22" name="Imagen 2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66775"/>
          <a:ext cx="361949" cy="584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161926</xdr:colOff>
      <xdr:row>13</xdr:row>
      <xdr:rowOff>38101</xdr:rowOff>
    </xdr:from>
    <xdr:to>
      <xdr:col>8</xdr:col>
      <xdr:colOff>619126</xdr:colOff>
      <xdr:row>14</xdr:row>
      <xdr:rowOff>208126</xdr:rowOff>
    </xdr:to>
    <xdr:pic>
      <xdr:nvPicPr>
        <xdr:cNvPr id="23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8429626"/>
          <a:ext cx="457200" cy="63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95250</xdr:colOff>
      <xdr:row>10</xdr:row>
      <xdr:rowOff>66675</xdr:rowOff>
    </xdr:from>
    <xdr:to>
      <xdr:col>8</xdr:col>
      <xdr:colOff>657225</xdr:colOff>
      <xdr:row>11</xdr:row>
      <xdr:rowOff>262954</xdr:rowOff>
    </xdr:to>
    <xdr:pic>
      <xdr:nvPicPr>
        <xdr:cNvPr id="24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91450"/>
          <a:ext cx="561975" cy="520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152401</xdr:colOff>
      <xdr:row>5</xdr:row>
      <xdr:rowOff>57150</xdr:rowOff>
    </xdr:from>
    <xdr:to>
      <xdr:col>8</xdr:col>
      <xdr:colOff>619125</xdr:colOff>
      <xdr:row>7</xdr:row>
      <xdr:rowOff>131182</xdr:rowOff>
    </xdr:to>
    <xdr:pic>
      <xdr:nvPicPr>
        <xdr:cNvPr id="25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4457700"/>
          <a:ext cx="466724" cy="588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workbookViewId="0">
      <selection activeCell="N13" sqref="N13"/>
    </sheetView>
  </sheetViews>
  <sheetFormatPr baseColWidth="10" defaultColWidth="9.140625" defaultRowHeight="15" x14ac:dyDescent="0.25"/>
  <cols>
    <col min="4" max="4" width="9.140625" customWidth="1"/>
    <col min="10" max="10" width="15" bestFit="1" customWidth="1"/>
  </cols>
  <sheetData>
    <row r="2" spans="2:10" x14ac:dyDescent="0.25">
      <c r="B2" s="8" t="s">
        <v>0</v>
      </c>
      <c r="C2" s="8"/>
      <c r="D2" s="8"/>
      <c r="E2" s="8"/>
      <c r="F2" s="8"/>
      <c r="G2" s="8"/>
      <c r="H2" s="9" t="s">
        <v>1</v>
      </c>
      <c r="I2" s="9"/>
      <c r="J2" s="3">
        <v>30924.1</v>
      </c>
    </row>
    <row r="3" spans="2:10" x14ac:dyDescent="0.25">
      <c r="B3" s="8" t="s">
        <v>2</v>
      </c>
      <c r="C3" s="8"/>
      <c r="D3" s="8"/>
      <c r="E3" s="10"/>
      <c r="F3" s="10"/>
      <c r="G3" s="4"/>
      <c r="H3" s="9" t="s">
        <v>1</v>
      </c>
      <c r="I3" s="9"/>
      <c r="J3" s="3">
        <f>J2*30%</f>
        <v>9277.23</v>
      </c>
    </row>
    <row r="4" spans="2:10" x14ac:dyDescent="0.25">
      <c r="B4" s="8" t="s">
        <v>3</v>
      </c>
      <c r="C4" s="8"/>
      <c r="D4" s="8"/>
      <c r="E4" s="8"/>
      <c r="F4" s="8"/>
      <c r="G4" s="8"/>
      <c r="H4" s="9" t="s">
        <v>1</v>
      </c>
      <c r="I4" s="9"/>
      <c r="J4" s="3">
        <f>J2-J3</f>
        <v>21646.87</v>
      </c>
    </row>
    <row r="5" spans="2:10" x14ac:dyDescent="0.25">
      <c r="B5" s="8" t="s">
        <v>4</v>
      </c>
      <c r="C5" s="8"/>
      <c r="D5" s="8"/>
      <c r="E5" s="8"/>
      <c r="F5" s="8"/>
      <c r="G5" s="4"/>
      <c r="H5" s="9" t="s">
        <v>1</v>
      </c>
      <c r="I5" s="9"/>
      <c r="J5" s="3">
        <v>1119.1300000000001</v>
      </c>
    </row>
    <row r="6" spans="2:10" x14ac:dyDescent="0.25">
      <c r="B6" s="8" t="s">
        <v>5</v>
      </c>
      <c r="C6" s="8"/>
      <c r="D6" s="8"/>
      <c r="E6" s="2">
        <v>6</v>
      </c>
      <c r="F6" s="8" t="s">
        <v>6</v>
      </c>
      <c r="G6" s="8"/>
      <c r="H6" s="4"/>
      <c r="I6" s="1" t="s">
        <v>7</v>
      </c>
      <c r="J6" s="5">
        <v>1140</v>
      </c>
    </row>
    <row r="7" spans="2:10" x14ac:dyDescent="0.25">
      <c r="B7" s="8" t="s">
        <v>8</v>
      </c>
      <c r="C7" s="8"/>
      <c r="D7" s="8"/>
      <c r="E7" s="8"/>
      <c r="F7" s="8"/>
      <c r="G7" s="4"/>
      <c r="H7" s="9" t="s">
        <v>1</v>
      </c>
      <c r="I7" s="9"/>
      <c r="J7" s="3">
        <v>1680</v>
      </c>
    </row>
    <row r="8" spans="2:10" x14ac:dyDescent="0.25">
      <c r="B8" s="8" t="s">
        <v>9</v>
      </c>
      <c r="C8" s="8"/>
      <c r="D8" s="8"/>
      <c r="E8" s="8"/>
      <c r="F8" s="8"/>
      <c r="G8" s="8"/>
      <c r="H8" s="10"/>
      <c r="I8" s="10"/>
      <c r="J8" s="4"/>
    </row>
    <row r="9" spans="2:10" x14ac:dyDescent="0.25">
      <c r="B9" s="8" t="s">
        <v>10</v>
      </c>
      <c r="C9" s="8"/>
      <c r="D9" s="8"/>
      <c r="E9" s="8"/>
      <c r="F9" s="8"/>
      <c r="G9" s="8"/>
      <c r="H9" s="9" t="s">
        <v>1</v>
      </c>
      <c r="I9" s="9"/>
      <c r="J9" s="3">
        <v>3100</v>
      </c>
    </row>
    <row r="10" spans="2:10" x14ac:dyDescent="0.25">
      <c r="B10" s="8" t="s">
        <v>11</v>
      </c>
      <c r="C10" s="8"/>
      <c r="D10" s="8"/>
      <c r="E10" s="10"/>
      <c r="F10" s="10"/>
      <c r="G10" s="4"/>
      <c r="H10" s="9" t="s">
        <v>1</v>
      </c>
      <c r="I10" s="9"/>
      <c r="J10" s="23" t="s">
        <v>66</v>
      </c>
    </row>
    <row r="11" spans="2:10" ht="21" x14ac:dyDescent="0.25">
      <c r="B11" s="11" t="s">
        <v>12</v>
      </c>
      <c r="C11" s="11"/>
      <c r="D11" s="11"/>
      <c r="E11" s="11"/>
      <c r="F11" s="11"/>
      <c r="G11" s="11"/>
      <c r="H11" s="12" t="s">
        <v>1</v>
      </c>
      <c r="I11" s="12"/>
      <c r="J11" s="6">
        <f>SUM(J4:J10)</f>
        <v>28686</v>
      </c>
    </row>
    <row r="12" spans="2:10" x14ac:dyDescent="0.25">
      <c r="B12" s="4"/>
      <c r="C12" s="4"/>
      <c r="D12" s="4"/>
      <c r="E12" s="10"/>
      <c r="F12" s="10"/>
      <c r="G12" s="4"/>
      <c r="H12" s="10"/>
      <c r="I12" s="10"/>
      <c r="J12" s="4"/>
    </row>
    <row r="13" spans="2:10" x14ac:dyDescent="0.25">
      <c r="B13" s="13" t="s">
        <v>13</v>
      </c>
      <c r="C13" s="13"/>
      <c r="D13" s="13"/>
      <c r="E13" s="4"/>
      <c r="F13" s="10"/>
      <c r="G13" s="10"/>
      <c r="H13" s="4"/>
      <c r="I13" s="4"/>
      <c r="J13" s="4"/>
    </row>
    <row r="14" spans="2:10" x14ac:dyDescent="0.25">
      <c r="B14" s="8" t="s">
        <v>14</v>
      </c>
      <c r="C14" s="8"/>
      <c r="D14" s="8"/>
      <c r="E14" s="8"/>
      <c r="F14" s="8"/>
      <c r="G14" s="8"/>
      <c r="H14" s="8"/>
      <c r="I14" s="8"/>
      <c r="J14" s="4"/>
    </row>
    <row r="15" spans="2:10" x14ac:dyDescent="0.25">
      <c r="B15" s="8" t="s">
        <v>15</v>
      </c>
      <c r="C15" s="8"/>
      <c r="D15" s="8"/>
      <c r="E15" s="8"/>
      <c r="F15" s="8"/>
      <c r="G15" s="8"/>
      <c r="H15" s="8"/>
      <c r="I15" s="8"/>
      <c r="J15" s="4"/>
    </row>
    <row r="16" spans="2:10" x14ac:dyDescent="0.25">
      <c r="B16" s="8" t="s">
        <v>16</v>
      </c>
      <c r="C16" s="8"/>
      <c r="D16" s="8"/>
      <c r="E16" s="8"/>
      <c r="F16" s="8"/>
      <c r="G16" s="8"/>
      <c r="H16" s="8"/>
      <c r="I16" s="8"/>
      <c r="J16" s="8"/>
    </row>
    <row r="17" spans="2:10" x14ac:dyDescent="0.25">
      <c r="B17" s="8" t="s">
        <v>17</v>
      </c>
      <c r="C17" s="8"/>
      <c r="D17" s="8"/>
      <c r="E17" s="10"/>
      <c r="F17" s="10"/>
      <c r="G17" s="4"/>
      <c r="H17" s="10"/>
      <c r="I17" s="10"/>
      <c r="J17" s="4"/>
    </row>
    <row r="18" spans="2:10" x14ac:dyDescent="0.25">
      <c r="B18" s="7"/>
      <c r="C18" s="4"/>
      <c r="D18" s="4"/>
      <c r="E18" s="10"/>
      <c r="F18" s="10"/>
      <c r="G18" s="4"/>
      <c r="H18" s="10"/>
      <c r="I18" s="10"/>
      <c r="J18" s="4"/>
    </row>
    <row r="19" spans="2:10" x14ac:dyDescent="0.25">
      <c r="B19" s="7"/>
      <c r="C19" s="4"/>
      <c r="D19" s="4"/>
      <c r="E19" s="10"/>
      <c r="F19" s="10"/>
      <c r="G19" s="4"/>
      <c r="H19" s="10"/>
      <c r="I19" s="10"/>
      <c r="J19" s="4"/>
    </row>
    <row r="20" spans="2:10" x14ac:dyDescent="0.25">
      <c r="B20" s="8" t="s">
        <v>18</v>
      </c>
      <c r="C20" s="8"/>
      <c r="D20" s="8"/>
      <c r="E20" s="8"/>
      <c r="F20" s="8"/>
      <c r="G20" s="8"/>
      <c r="H20" s="8"/>
      <c r="I20" s="8"/>
      <c r="J20" s="4"/>
    </row>
    <row r="21" spans="2:10" x14ac:dyDescent="0.25">
      <c r="B21" s="8" t="s">
        <v>19</v>
      </c>
      <c r="C21" s="8"/>
      <c r="D21" s="8"/>
      <c r="E21" s="8"/>
      <c r="F21" s="8"/>
      <c r="G21" s="8"/>
      <c r="H21" s="10"/>
      <c r="I21" s="10"/>
      <c r="J21" s="4"/>
    </row>
    <row r="22" spans="2:10" x14ac:dyDescent="0.25">
      <c r="B22" s="8" t="s">
        <v>20</v>
      </c>
      <c r="C22" s="8"/>
      <c r="D22" s="8"/>
      <c r="E22" s="8"/>
      <c r="F22" s="8"/>
      <c r="G22" s="8"/>
      <c r="H22" s="8"/>
      <c r="I22" s="8"/>
      <c r="J22" s="4"/>
    </row>
  </sheetData>
  <mergeCells count="40">
    <mergeCell ref="B22:I22"/>
    <mergeCell ref="E18:F18"/>
    <mergeCell ref="H18:I18"/>
    <mergeCell ref="E19:F19"/>
    <mergeCell ref="H19:I19"/>
    <mergeCell ref="B20:I20"/>
    <mergeCell ref="B21:G21"/>
    <mergeCell ref="H21:I21"/>
    <mergeCell ref="B14:I14"/>
    <mergeCell ref="B15:I15"/>
    <mergeCell ref="B16:J16"/>
    <mergeCell ref="B17:D17"/>
    <mergeCell ref="E17:F17"/>
    <mergeCell ref="H17:I17"/>
    <mergeCell ref="B11:G11"/>
    <mergeCell ref="H11:I11"/>
    <mergeCell ref="E12:F12"/>
    <mergeCell ref="H12:I12"/>
    <mergeCell ref="B13:D13"/>
    <mergeCell ref="F13:G13"/>
    <mergeCell ref="B8:G8"/>
    <mergeCell ref="H8:I8"/>
    <mergeCell ref="B9:G9"/>
    <mergeCell ref="H9:I9"/>
    <mergeCell ref="B10:D10"/>
    <mergeCell ref="E10:F10"/>
    <mergeCell ref="H10:I10"/>
    <mergeCell ref="B5:F5"/>
    <mergeCell ref="H5:I5"/>
    <mergeCell ref="B6:D6"/>
    <mergeCell ref="F6:G6"/>
    <mergeCell ref="B7:F7"/>
    <mergeCell ref="H7:I7"/>
    <mergeCell ref="B2:G2"/>
    <mergeCell ref="H2:I2"/>
    <mergeCell ref="B3:D3"/>
    <mergeCell ref="E3:F3"/>
    <mergeCell ref="H3:I3"/>
    <mergeCell ref="B4:G4"/>
    <mergeCell ref="H4:I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tabSelected="1" topLeftCell="A16" workbookViewId="0">
      <selection activeCell="I29" sqref="I29"/>
    </sheetView>
  </sheetViews>
  <sheetFormatPr baseColWidth="10" defaultRowHeight="15" x14ac:dyDescent="0.25"/>
  <cols>
    <col min="7" max="7" width="11.5703125" bestFit="1" customWidth="1"/>
    <col min="9" max="10" width="11.42578125" style="17"/>
    <col min="11" max="11" width="35.140625" style="17" customWidth="1"/>
    <col min="12" max="12" width="10.5703125" style="24" customWidth="1"/>
    <col min="13" max="13" width="14.5703125" style="18" customWidth="1"/>
    <col min="14" max="14" width="11.85546875" style="18" bestFit="1" customWidth="1"/>
  </cols>
  <sheetData>
    <row r="1" spans="2:14" ht="15.75" thickBot="1" x14ac:dyDescent="0.3"/>
    <row r="2" spans="2:14" ht="31.5" thickTop="1" thickBot="1" x14ac:dyDescent="0.3">
      <c r="B2" s="19" t="s">
        <v>21</v>
      </c>
      <c r="C2" s="21" t="s">
        <v>22</v>
      </c>
      <c r="D2" s="21" t="s">
        <v>23</v>
      </c>
      <c r="E2" s="21" t="s">
        <v>24</v>
      </c>
      <c r="F2" s="21" t="s">
        <v>25</v>
      </c>
      <c r="G2" s="14" t="s">
        <v>26</v>
      </c>
      <c r="H2" s="15"/>
      <c r="J2" s="25" t="s">
        <v>67</v>
      </c>
      <c r="K2" s="25" t="s">
        <v>68</v>
      </c>
      <c r="L2" s="26" t="s">
        <v>69</v>
      </c>
      <c r="M2" s="27" t="s">
        <v>70</v>
      </c>
      <c r="N2" s="27" t="s">
        <v>71</v>
      </c>
    </row>
    <row r="3" spans="2:14" ht="16.5" thickTop="1" thickBot="1" x14ac:dyDescent="0.3">
      <c r="B3" s="20"/>
      <c r="C3" s="22"/>
      <c r="D3" s="22"/>
      <c r="E3" s="22"/>
      <c r="F3" s="22"/>
      <c r="G3" s="16" t="s">
        <v>27</v>
      </c>
      <c r="H3" s="15"/>
      <c r="I3" s="25"/>
      <c r="J3" s="25" t="s">
        <v>72</v>
      </c>
      <c r="K3" s="28" t="s">
        <v>73</v>
      </c>
      <c r="L3" s="26">
        <v>1</v>
      </c>
      <c r="M3" s="27">
        <v>1598.75</v>
      </c>
      <c r="N3" s="27"/>
    </row>
    <row r="4" spans="2:14" ht="37.5" thickTop="1" thickBot="1" x14ac:dyDescent="0.3">
      <c r="B4" s="37"/>
      <c r="C4" s="38"/>
      <c r="D4" s="39" t="s">
        <v>28</v>
      </c>
      <c r="E4" s="40"/>
      <c r="F4" s="39"/>
      <c r="G4" s="41"/>
      <c r="H4" s="15"/>
      <c r="I4" s="25"/>
      <c r="J4" s="25" t="s">
        <v>74</v>
      </c>
      <c r="K4" s="28" t="s">
        <v>75</v>
      </c>
      <c r="L4" s="36">
        <v>1</v>
      </c>
      <c r="M4" s="35">
        <v>2391.2800000000002</v>
      </c>
      <c r="N4" s="35">
        <f t="shared" ref="N4:N17" si="0">L4*M4</f>
        <v>2391.2800000000002</v>
      </c>
    </row>
    <row r="5" spans="2:14" ht="16.5" customHeight="1" thickTop="1" thickBot="1" x14ac:dyDescent="0.3">
      <c r="B5" s="42" t="s">
        <v>29</v>
      </c>
      <c r="C5" s="43" t="s">
        <v>30</v>
      </c>
      <c r="D5" s="44" t="s">
        <v>31</v>
      </c>
      <c r="E5" s="45">
        <v>2</v>
      </c>
      <c r="F5" s="46">
        <v>492</v>
      </c>
      <c r="G5" s="47">
        <f t="shared" ref="G5:G20" si="1">E5*F5</f>
        <v>984</v>
      </c>
      <c r="H5" s="15"/>
      <c r="I5" s="25"/>
      <c r="J5" s="25" t="s">
        <v>38</v>
      </c>
      <c r="K5" s="28" t="s">
        <v>76</v>
      </c>
      <c r="L5" s="36">
        <v>1</v>
      </c>
      <c r="M5" s="35">
        <v>128.13</v>
      </c>
      <c r="N5" s="35">
        <f t="shared" si="0"/>
        <v>128.13</v>
      </c>
    </row>
    <row r="6" spans="2:14" ht="16.5" customHeight="1" thickTop="1" thickBot="1" x14ac:dyDescent="0.3">
      <c r="B6" s="48" t="s">
        <v>29</v>
      </c>
      <c r="C6" s="49" t="s">
        <v>32</v>
      </c>
      <c r="D6" s="50" t="s">
        <v>33</v>
      </c>
      <c r="E6" s="51">
        <v>2</v>
      </c>
      <c r="F6" s="52">
        <v>689.33</v>
      </c>
      <c r="G6" s="47">
        <f t="shared" si="1"/>
        <v>1378.66</v>
      </c>
      <c r="H6" s="15"/>
      <c r="I6" s="25"/>
      <c r="J6" s="25" t="s">
        <v>30</v>
      </c>
      <c r="K6" s="28" t="s">
        <v>77</v>
      </c>
      <c r="L6" s="36">
        <v>2</v>
      </c>
      <c r="M6" s="35">
        <v>492</v>
      </c>
      <c r="N6" s="35">
        <f t="shared" si="0"/>
        <v>984</v>
      </c>
    </row>
    <row r="7" spans="2:14" ht="25.5" thickTop="1" thickBot="1" x14ac:dyDescent="0.3">
      <c r="B7" s="53" t="s">
        <v>34</v>
      </c>
      <c r="C7" s="54" t="s">
        <v>35</v>
      </c>
      <c r="D7" s="55" t="s">
        <v>36</v>
      </c>
      <c r="E7" s="40">
        <v>1</v>
      </c>
      <c r="F7" s="56">
        <v>2391.2800000000002</v>
      </c>
      <c r="G7" s="47">
        <f t="shared" si="1"/>
        <v>2391.2800000000002</v>
      </c>
      <c r="H7" s="15"/>
      <c r="I7" s="25"/>
      <c r="J7" s="25" t="s">
        <v>61</v>
      </c>
      <c r="K7" s="28" t="s">
        <v>78</v>
      </c>
      <c r="L7" s="36">
        <v>26</v>
      </c>
      <c r="M7" s="35">
        <v>337.6</v>
      </c>
      <c r="N7" s="35">
        <f t="shared" si="0"/>
        <v>8777.6</v>
      </c>
    </row>
    <row r="8" spans="2:14" ht="25.5" thickTop="1" thickBot="1" x14ac:dyDescent="0.3">
      <c r="B8" s="53" t="s">
        <v>37</v>
      </c>
      <c r="C8" s="54" t="s">
        <v>38</v>
      </c>
      <c r="D8" s="55" t="s">
        <v>39</v>
      </c>
      <c r="E8" s="40">
        <v>1</v>
      </c>
      <c r="F8" s="56">
        <v>128.13</v>
      </c>
      <c r="G8" s="47">
        <f t="shared" si="1"/>
        <v>128.13</v>
      </c>
      <c r="H8" s="15"/>
      <c r="I8" s="25"/>
      <c r="J8" s="25" t="s">
        <v>62</v>
      </c>
      <c r="K8" s="28" t="s">
        <v>79</v>
      </c>
      <c r="L8" s="26">
        <v>26</v>
      </c>
      <c r="M8" s="27">
        <v>108.28</v>
      </c>
      <c r="N8" s="27">
        <f t="shared" si="0"/>
        <v>2815.28</v>
      </c>
    </row>
    <row r="9" spans="2:14" ht="25.5" thickTop="1" thickBot="1" x14ac:dyDescent="0.3">
      <c r="B9" s="53" t="s">
        <v>37</v>
      </c>
      <c r="C9" s="54" t="s">
        <v>64</v>
      </c>
      <c r="D9" s="55" t="s">
        <v>65</v>
      </c>
      <c r="E9" s="40">
        <v>1</v>
      </c>
      <c r="F9" s="56">
        <v>1476</v>
      </c>
      <c r="G9" s="47">
        <f t="shared" si="1"/>
        <v>1476</v>
      </c>
      <c r="H9" s="15"/>
      <c r="I9" s="25"/>
      <c r="J9" s="25" t="s">
        <v>45</v>
      </c>
      <c r="K9" s="28" t="s">
        <v>80</v>
      </c>
      <c r="L9" s="26">
        <v>26</v>
      </c>
      <c r="M9" s="27">
        <v>51.25</v>
      </c>
      <c r="N9" s="27">
        <f t="shared" si="0"/>
        <v>1332.5</v>
      </c>
    </row>
    <row r="10" spans="2:14" ht="37.5" thickTop="1" thickBot="1" x14ac:dyDescent="0.3">
      <c r="B10" s="53" t="s">
        <v>29</v>
      </c>
      <c r="C10" s="54" t="s">
        <v>40</v>
      </c>
      <c r="D10" s="55" t="s">
        <v>41</v>
      </c>
      <c r="E10" s="40">
        <v>1</v>
      </c>
      <c r="F10" s="56">
        <v>955.83</v>
      </c>
      <c r="G10" s="47">
        <f t="shared" si="1"/>
        <v>955.83</v>
      </c>
      <c r="H10" s="15"/>
      <c r="I10" s="25"/>
      <c r="J10" s="25" t="s">
        <v>64</v>
      </c>
      <c r="K10" s="28" t="s">
        <v>81</v>
      </c>
      <c r="L10" s="26">
        <v>1</v>
      </c>
      <c r="M10" s="27">
        <v>1476</v>
      </c>
      <c r="N10" s="27">
        <f t="shared" si="0"/>
        <v>1476</v>
      </c>
    </row>
    <row r="11" spans="2:14" ht="25.5" thickTop="1" thickBot="1" x14ac:dyDescent="0.3">
      <c r="B11" s="53"/>
      <c r="C11" s="54" t="s">
        <v>42</v>
      </c>
      <c r="D11" s="57" t="s">
        <v>43</v>
      </c>
      <c r="E11" s="40">
        <v>1</v>
      </c>
      <c r="F11" s="56">
        <v>6665.08</v>
      </c>
      <c r="G11" s="47">
        <f t="shared" si="1"/>
        <v>6665.08</v>
      </c>
      <c r="H11" s="15"/>
      <c r="I11" s="25"/>
      <c r="J11" s="25" t="s">
        <v>40</v>
      </c>
      <c r="K11" s="28" t="s">
        <v>82</v>
      </c>
      <c r="L11" s="26">
        <v>1</v>
      </c>
      <c r="M11" s="27">
        <v>955.83</v>
      </c>
      <c r="N11" s="27">
        <f t="shared" si="0"/>
        <v>955.83</v>
      </c>
    </row>
    <row r="12" spans="2:14" ht="25.5" thickTop="1" thickBot="1" x14ac:dyDescent="0.3">
      <c r="B12" s="53"/>
      <c r="C12" s="54"/>
      <c r="D12" s="39" t="s">
        <v>44</v>
      </c>
      <c r="E12" s="40"/>
      <c r="F12" s="39"/>
      <c r="G12" s="47">
        <f t="shared" si="1"/>
        <v>0</v>
      </c>
      <c r="H12" s="15"/>
      <c r="I12" s="25"/>
      <c r="J12" s="25" t="s">
        <v>48</v>
      </c>
      <c r="K12" s="28" t="s">
        <v>83</v>
      </c>
      <c r="L12" s="26">
        <v>1</v>
      </c>
      <c r="M12" s="27">
        <v>1590</v>
      </c>
      <c r="N12" s="27">
        <f t="shared" si="0"/>
        <v>1590</v>
      </c>
    </row>
    <row r="13" spans="2:14" ht="20.25" customHeight="1" thickTop="1" thickBot="1" x14ac:dyDescent="0.3">
      <c r="B13" s="42" t="s">
        <v>37</v>
      </c>
      <c r="C13" s="43" t="s">
        <v>62</v>
      </c>
      <c r="D13" s="44" t="s">
        <v>63</v>
      </c>
      <c r="E13" s="45">
        <v>26</v>
      </c>
      <c r="F13" s="46">
        <v>108.28</v>
      </c>
      <c r="G13" s="47">
        <f t="shared" si="1"/>
        <v>2815.28</v>
      </c>
      <c r="H13" s="15"/>
      <c r="I13" s="25"/>
      <c r="J13" s="25" t="s">
        <v>50</v>
      </c>
      <c r="K13" s="28" t="s">
        <v>84</v>
      </c>
      <c r="L13" s="26">
        <v>1</v>
      </c>
      <c r="M13" s="27">
        <v>562.48</v>
      </c>
      <c r="N13" s="27">
        <f t="shared" si="0"/>
        <v>562.48</v>
      </c>
    </row>
    <row r="14" spans="2:14" ht="37.5" thickTop="1" thickBot="1" x14ac:dyDescent="0.3">
      <c r="B14" s="58" t="s">
        <v>29</v>
      </c>
      <c r="C14" s="59" t="s">
        <v>45</v>
      </c>
      <c r="D14" s="60" t="s">
        <v>46</v>
      </c>
      <c r="E14" s="61">
        <v>26</v>
      </c>
      <c r="F14" s="62">
        <v>51.25</v>
      </c>
      <c r="G14" s="47">
        <f t="shared" si="1"/>
        <v>1332.5</v>
      </c>
      <c r="H14" s="15"/>
      <c r="I14" s="25"/>
      <c r="J14" s="25" t="s">
        <v>52</v>
      </c>
      <c r="K14" s="28" t="s">
        <v>85</v>
      </c>
      <c r="L14" s="26">
        <v>1</v>
      </c>
      <c r="M14" s="27">
        <v>130.6</v>
      </c>
      <c r="N14" s="27">
        <f t="shared" si="0"/>
        <v>130.6</v>
      </c>
    </row>
    <row r="15" spans="2:14" ht="36" customHeight="1" thickTop="1" thickBot="1" x14ac:dyDescent="0.3">
      <c r="B15" s="53" t="s">
        <v>37</v>
      </c>
      <c r="C15" s="54" t="s">
        <v>61</v>
      </c>
      <c r="D15" s="55" t="s">
        <v>47</v>
      </c>
      <c r="E15" s="40">
        <v>26</v>
      </c>
      <c r="F15" s="56">
        <v>337.6</v>
      </c>
      <c r="G15" s="47">
        <f t="shared" si="1"/>
        <v>8777.6</v>
      </c>
      <c r="H15" s="15"/>
      <c r="I15" s="25"/>
      <c r="J15" s="25" t="s">
        <v>56</v>
      </c>
      <c r="K15" s="28" t="s">
        <v>86</v>
      </c>
      <c r="L15" s="26">
        <v>2</v>
      </c>
      <c r="M15" s="27">
        <v>407.45</v>
      </c>
      <c r="N15" s="27">
        <f t="shared" si="0"/>
        <v>814.9</v>
      </c>
    </row>
    <row r="16" spans="2:14" ht="31.5" thickTop="1" thickBot="1" x14ac:dyDescent="0.3">
      <c r="B16" s="53" t="s">
        <v>29</v>
      </c>
      <c r="C16" s="63" t="s">
        <v>48</v>
      </c>
      <c r="D16" s="64" t="s">
        <v>49</v>
      </c>
      <c r="E16" s="65">
        <v>1</v>
      </c>
      <c r="F16" s="56">
        <v>1590</v>
      </c>
      <c r="G16" s="47">
        <f t="shared" si="1"/>
        <v>1590</v>
      </c>
      <c r="H16" s="15"/>
      <c r="I16" s="25"/>
      <c r="J16" s="25" t="s">
        <v>54</v>
      </c>
      <c r="K16" s="28" t="s">
        <v>87</v>
      </c>
      <c r="L16" s="26">
        <v>2</v>
      </c>
      <c r="M16" s="27">
        <v>382.45</v>
      </c>
      <c r="N16" s="27">
        <f t="shared" si="0"/>
        <v>764.9</v>
      </c>
    </row>
    <row r="17" spans="2:14" ht="25.5" thickTop="1" thickBot="1" x14ac:dyDescent="0.3">
      <c r="B17" s="53" t="s">
        <v>29</v>
      </c>
      <c r="C17" s="63" t="s">
        <v>50</v>
      </c>
      <c r="D17" s="66" t="s">
        <v>51</v>
      </c>
      <c r="E17" s="65">
        <v>1</v>
      </c>
      <c r="F17" s="56">
        <v>562.48</v>
      </c>
      <c r="G17" s="47">
        <f t="shared" si="1"/>
        <v>562.48</v>
      </c>
      <c r="H17" s="15"/>
      <c r="I17" s="25"/>
      <c r="J17" s="25" t="s">
        <v>58</v>
      </c>
      <c r="K17" s="28" t="s">
        <v>88</v>
      </c>
      <c r="L17" s="26">
        <v>2</v>
      </c>
      <c r="M17" s="27">
        <v>78.430000000000007</v>
      </c>
      <c r="N17" s="27">
        <f t="shared" si="0"/>
        <v>156.86000000000001</v>
      </c>
    </row>
    <row r="18" spans="2:14" ht="46.5" thickTop="1" thickBot="1" x14ac:dyDescent="0.3">
      <c r="B18" s="53" t="s">
        <v>29</v>
      </c>
      <c r="C18" s="63" t="s">
        <v>52</v>
      </c>
      <c r="D18" s="64" t="s">
        <v>53</v>
      </c>
      <c r="E18" s="65">
        <v>1</v>
      </c>
      <c r="F18" s="56">
        <v>130.6</v>
      </c>
      <c r="G18" s="47">
        <f t="shared" si="1"/>
        <v>130.6</v>
      </c>
      <c r="H18" s="15"/>
      <c r="J18" s="29"/>
      <c r="K18" s="29"/>
      <c r="L18" s="30" t="s">
        <v>89</v>
      </c>
      <c r="M18" s="30"/>
      <c r="N18" s="31">
        <f>SUM(N4:N17)</f>
        <v>22880.360000000004</v>
      </c>
    </row>
    <row r="19" spans="2:14" ht="20.25" customHeight="1" thickTop="1" thickBot="1" x14ac:dyDescent="0.3">
      <c r="B19" s="42" t="s">
        <v>29</v>
      </c>
      <c r="C19" s="43" t="s">
        <v>54</v>
      </c>
      <c r="D19" s="44" t="s">
        <v>55</v>
      </c>
      <c r="E19" s="45">
        <v>2</v>
      </c>
      <c r="F19" s="46">
        <v>382.45</v>
      </c>
      <c r="G19" s="47">
        <f t="shared" si="1"/>
        <v>764.9</v>
      </c>
      <c r="H19" s="15"/>
      <c r="L19" s="32" t="s">
        <v>90</v>
      </c>
      <c r="M19" s="33">
        <v>0.3</v>
      </c>
      <c r="N19" s="31">
        <f>N18*M19</f>
        <v>6864.1080000000011</v>
      </c>
    </row>
    <row r="20" spans="2:14" ht="20.25" customHeight="1" thickTop="1" thickBot="1" x14ac:dyDescent="0.3">
      <c r="B20" s="48" t="s">
        <v>29</v>
      </c>
      <c r="C20" s="49" t="s">
        <v>56</v>
      </c>
      <c r="D20" s="50" t="s">
        <v>57</v>
      </c>
      <c r="E20" s="51">
        <v>2</v>
      </c>
      <c r="F20" s="52">
        <v>407.45</v>
      </c>
      <c r="G20" s="47">
        <f t="shared" si="1"/>
        <v>814.9</v>
      </c>
      <c r="H20" s="15"/>
      <c r="L20" s="34" t="s">
        <v>91</v>
      </c>
      <c r="M20" s="34"/>
      <c r="N20" s="31">
        <f>N18-N19</f>
        <v>16016.252000000004</v>
      </c>
    </row>
    <row r="21" spans="2:14" ht="15" customHeight="1" thickTop="1" x14ac:dyDescent="0.25">
      <c r="B21" s="48" t="s">
        <v>29</v>
      </c>
      <c r="C21" s="49" t="s">
        <v>58</v>
      </c>
      <c r="D21" s="50" t="s">
        <v>59</v>
      </c>
      <c r="E21" s="67">
        <v>2</v>
      </c>
      <c r="F21" s="52">
        <v>78.430000000000007</v>
      </c>
      <c r="G21" s="47">
        <f>E21*F21</f>
        <v>156.86000000000001</v>
      </c>
      <c r="H21" s="15"/>
    </row>
    <row r="22" spans="2:14" ht="39" thickBot="1" x14ac:dyDescent="0.3">
      <c r="B22" s="68"/>
      <c r="C22" s="69"/>
      <c r="D22" s="70"/>
      <c r="E22" s="71"/>
      <c r="F22" s="72" t="s">
        <v>60</v>
      </c>
      <c r="G22" s="73">
        <f>SUM(G5:G21)</f>
        <v>30924.100000000002</v>
      </c>
      <c r="H22" s="15"/>
    </row>
    <row r="23" spans="2:14" ht="15.75" thickTop="1" x14ac:dyDescent="0.25"/>
  </sheetData>
  <mergeCells count="7">
    <mergeCell ref="L18:M18"/>
    <mergeCell ref="L20:M20"/>
    <mergeCell ref="B2:B3"/>
    <mergeCell ref="C2:C3"/>
    <mergeCell ref="D2:D3"/>
    <mergeCell ref="E2:E3"/>
    <mergeCell ref="F2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2015-10-16T19:43:53Z</dcterms:modified>
</cp:coreProperties>
</file>