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1.2.12\serviciotecnico$\Presupuestos\2\"/>
    </mc:Choice>
  </mc:AlternateContent>
  <bookViews>
    <workbookView xWindow="0" yWindow="0" windowWidth="20490" windowHeight="7755" tabRatio="887"/>
  </bookViews>
  <sheets>
    <sheet name="CLINICA INDISA SIN AUDIO" sheetId="3" r:id="rId1"/>
    <sheet name="CLINICA INDISA CON AUDIO" sheetId="6" r:id="rId2"/>
    <sheet name="TABLA DE PRECIOS SIN AUDIO" sheetId="4" r:id="rId3"/>
    <sheet name="TABLA DE PRECIOS CON AUDIO" sheetId="7" r:id="rId4"/>
    <sheet name="VALOR RAULAND" sheetId="5" r:id="rId5"/>
  </sheets>
  <externalReferences>
    <externalReference r:id="rId6"/>
  </externalReferences>
  <calcPr calcId="152511"/>
</workbook>
</file>

<file path=xl/calcChain.xml><?xml version="1.0" encoding="utf-8"?>
<calcChain xmlns="http://schemas.openxmlformats.org/spreadsheetml/2006/main">
  <c r="F12" i="7" l="1"/>
  <c r="F19" i="7"/>
  <c r="F18" i="7"/>
  <c r="F17" i="7"/>
  <c r="F16" i="7"/>
  <c r="F15" i="7"/>
  <c r="F14" i="7"/>
  <c r="F13" i="7"/>
  <c r="F11" i="7"/>
  <c r="F10" i="7"/>
  <c r="F9" i="7"/>
  <c r="F8" i="7"/>
  <c r="F7" i="7"/>
  <c r="F6" i="7"/>
  <c r="F5" i="7"/>
  <c r="F4" i="7"/>
  <c r="F3" i="7"/>
  <c r="J32" i="6"/>
  <c r="I32" i="6"/>
  <c r="H32" i="6"/>
  <c r="G32" i="6"/>
  <c r="F32" i="6"/>
  <c r="E32" i="6"/>
  <c r="D32" i="6"/>
  <c r="C32" i="6"/>
  <c r="F20" i="7" l="1"/>
  <c r="F21" i="7" s="1"/>
  <c r="F22" i="7" s="1"/>
  <c r="H32" i="3"/>
  <c r="I32" i="3"/>
  <c r="F8" i="4"/>
  <c r="F20" i="4"/>
  <c r="F4" i="4"/>
  <c r="F5" i="4"/>
  <c r="F6" i="4"/>
  <c r="F7" i="4"/>
  <c r="F9" i="4"/>
  <c r="F10" i="4"/>
  <c r="F11" i="4"/>
  <c r="F12" i="4"/>
  <c r="F13" i="4"/>
  <c r="F14" i="4"/>
  <c r="F15" i="4"/>
  <c r="F16" i="4"/>
  <c r="F17" i="4"/>
  <c r="F18" i="4"/>
  <c r="F19" i="4"/>
  <c r="I16" i="5"/>
  <c r="H117" i="5"/>
  <c r="I117" i="5" s="1"/>
  <c r="H116" i="5"/>
  <c r="I116" i="5" s="1"/>
  <c r="H115" i="5"/>
  <c r="I115" i="5" s="1"/>
  <c r="H114" i="5"/>
  <c r="I114" i="5" s="1"/>
  <c r="G114" i="5"/>
  <c r="G113" i="5"/>
  <c r="H113" i="5" s="1"/>
  <c r="I113" i="5" s="1"/>
  <c r="G112" i="5"/>
  <c r="H112" i="5" s="1"/>
  <c r="I112" i="5" s="1"/>
  <c r="G111" i="5"/>
  <c r="H111" i="5" s="1"/>
  <c r="I111" i="5" s="1"/>
  <c r="H110" i="5"/>
  <c r="I110" i="5" s="1"/>
  <c r="G110" i="5"/>
  <c r="G109" i="5"/>
  <c r="H109" i="5" s="1"/>
  <c r="I109" i="5" s="1"/>
  <c r="H108" i="5"/>
  <c r="I108" i="5" s="1"/>
  <c r="G108" i="5"/>
  <c r="G107" i="5"/>
  <c r="H107" i="5" s="1"/>
  <c r="I107" i="5" s="1"/>
  <c r="H106" i="5"/>
  <c r="I106" i="5" s="1"/>
  <c r="G106" i="5"/>
  <c r="G105" i="5"/>
  <c r="H105" i="5" s="1"/>
  <c r="I105" i="5" s="1"/>
  <c r="H104" i="5"/>
  <c r="I104" i="5" s="1"/>
  <c r="G104" i="5"/>
  <c r="G103" i="5"/>
  <c r="H103" i="5" s="1"/>
  <c r="I103" i="5" s="1"/>
  <c r="H102" i="5"/>
  <c r="I102" i="5" s="1"/>
  <c r="G102" i="5"/>
  <c r="G101" i="5"/>
  <c r="H101" i="5" s="1"/>
  <c r="I101" i="5" s="1"/>
  <c r="H100" i="5"/>
  <c r="I100" i="5" s="1"/>
  <c r="G100" i="5"/>
  <c r="G99" i="5"/>
  <c r="H99" i="5" s="1"/>
  <c r="I99" i="5" s="1"/>
  <c r="H98" i="5"/>
  <c r="I98" i="5" s="1"/>
  <c r="G98" i="5"/>
  <c r="G97" i="5"/>
  <c r="H97" i="5" s="1"/>
  <c r="I97" i="5" s="1"/>
  <c r="H96" i="5"/>
  <c r="I96" i="5" s="1"/>
  <c r="G96" i="5"/>
  <c r="G95" i="5"/>
  <c r="H95" i="5" s="1"/>
  <c r="I95" i="5" s="1"/>
  <c r="H94" i="5"/>
  <c r="I94" i="5" s="1"/>
  <c r="G94" i="5"/>
  <c r="H92" i="5"/>
  <c r="I92" i="5" s="1"/>
  <c r="F92" i="5"/>
  <c r="I91" i="5"/>
  <c r="H91" i="5"/>
  <c r="I90" i="5"/>
  <c r="H90" i="5"/>
  <c r="H88" i="5"/>
  <c r="I88" i="5" s="1"/>
  <c r="G88" i="5"/>
  <c r="G87" i="5"/>
  <c r="H87" i="5" s="1"/>
  <c r="I87" i="5" s="1"/>
  <c r="H86" i="5"/>
  <c r="I86" i="5" s="1"/>
  <c r="G86" i="5"/>
  <c r="G85" i="5"/>
  <c r="H85" i="5" s="1"/>
  <c r="I85" i="5" s="1"/>
  <c r="H84" i="5"/>
  <c r="I84" i="5" s="1"/>
  <c r="G84" i="5"/>
  <c r="G83" i="5"/>
  <c r="H83" i="5" s="1"/>
  <c r="I83" i="5" s="1"/>
  <c r="H82" i="5"/>
  <c r="I82" i="5" s="1"/>
  <c r="G82" i="5"/>
  <c r="G81" i="5"/>
  <c r="H81" i="5" s="1"/>
  <c r="I81" i="5" s="1"/>
  <c r="H80" i="5"/>
  <c r="I80" i="5" s="1"/>
  <c r="G80" i="5"/>
  <c r="G79" i="5"/>
  <c r="H79" i="5" s="1"/>
  <c r="I79" i="5" s="1"/>
  <c r="G78" i="5"/>
  <c r="H78" i="5" s="1"/>
  <c r="I78" i="5" s="1"/>
  <c r="H74" i="5"/>
  <c r="I74" i="5" s="1"/>
  <c r="G73" i="5"/>
  <c r="H73" i="5" s="1"/>
  <c r="I73" i="5" s="1"/>
  <c r="G72" i="5"/>
  <c r="H72" i="5" s="1"/>
  <c r="I72" i="5" s="1"/>
  <c r="H71" i="5"/>
  <c r="I71" i="5" s="1"/>
  <c r="G71" i="5"/>
  <c r="G70" i="5"/>
  <c r="H70" i="5" s="1"/>
  <c r="I70" i="5" s="1"/>
  <c r="G69" i="5"/>
  <c r="H69" i="5" s="1"/>
  <c r="I69" i="5" s="1"/>
  <c r="G68" i="5"/>
  <c r="H68" i="5" s="1"/>
  <c r="I68" i="5" s="1"/>
  <c r="H67" i="5"/>
  <c r="I67" i="5" s="1"/>
  <c r="G67" i="5"/>
  <c r="G66" i="5"/>
  <c r="H66" i="5" s="1"/>
  <c r="I66" i="5" s="1"/>
  <c r="G65" i="5"/>
  <c r="H65" i="5" s="1"/>
  <c r="I65" i="5" s="1"/>
  <c r="G64" i="5"/>
  <c r="H64" i="5" s="1"/>
  <c r="I64" i="5" s="1"/>
  <c r="H63" i="5"/>
  <c r="I63" i="5" s="1"/>
  <c r="G63" i="5"/>
  <c r="G62" i="5"/>
  <c r="H62" i="5" s="1"/>
  <c r="I62" i="5" s="1"/>
  <c r="G61" i="5"/>
  <c r="H61" i="5" s="1"/>
  <c r="I61" i="5" s="1"/>
  <c r="G60" i="5"/>
  <c r="H60" i="5" s="1"/>
  <c r="I60" i="5" s="1"/>
  <c r="H59" i="5"/>
  <c r="I59" i="5" s="1"/>
  <c r="G59" i="5"/>
  <c r="G58" i="5"/>
  <c r="H58" i="5" s="1"/>
  <c r="I58" i="5" s="1"/>
  <c r="G57" i="5"/>
  <c r="H57" i="5" s="1"/>
  <c r="I57" i="5" s="1"/>
  <c r="G56" i="5"/>
  <c r="H56" i="5" s="1"/>
  <c r="I56" i="5" s="1"/>
  <c r="H55" i="5"/>
  <c r="I55" i="5" s="1"/>
  <c r="G55" i="5"/>
  <c r="G54" i="5"/>
  <c r="H54" i="5" s="1"/>
  <c r="I54" i="5" s="1"/>
  <c r="G53" i="5"/>
  <c r="H53" i="5" s="1"/>
  <c r="I53" i="5" s="1"/>
  <c r="G52" i="5"/>
  <c r="H52" i="5" s="1"/>
  <c r="I52" i="5" s="1"/>
  <c r="H51" i="5"/>
  <c r="I51" i="5" s="1"/>
  <c r="G51" i="5"/>
  <c r="G50" i="5"/>
  <c r="H50" i="5" s="1"/>
  <c r="I50" i="5" s="1"/>
  <c r="G49" i="5"/>
  <c r="H49" i="5" s="1"/>
  <c r="I49" i="5" s="1"/>
  <c r="G48" i="5"/>
  <c r="H48" i="5" s="1"/>
  <c r="I48" i="5" s="1"/>
  <c r="H47" i="5"/>
  <c r="I47" i="5" s="1"/>
  <c r="G47" i="5"/>
  <c r="G46" i="5"/>
  <c r="H46" i="5" s="1"/>
  <c r="I46" i="5" s="1"/>
  <c r="G45" i="5"/>
  <c r="H45" i="5" s="1"/>
  <c r="I45" i="5" s="1"/>
  <c r="G44" i="5"/>
  <c r="H44" i="5" s="1"/>
  <c r="I44" i="5" s="1"/>
  <c r="H43" i="5"/>
  <c r="I43" i="5" s="1"/>
  <c r="G43" i="5"/>
  <c r="G42" i="5"/>
  <c r="H42" i="5" s="1"/>
  <c r="I42" i="5" s="1"/>
  <c r="H41" i="5"/>
  <c r="I41" i="5" s="1"/>
  <c r="G41" i="5"/>
  <c r="G40" i="5"/>
  <c r="H40" i="5" s="1"/>
  <c r="I40" i="5" s="1"/>
  <c r="H39" i="5"/>
  <c r="I39" i="5" s="1"/>
  <c r="G39" i="5"/>
  <c r="G38" i="5"/>
  <c r="H38" i="5" s="1"/>
  <c r="I38" i="5" s="1"/>
  <c r="G37" i="5"/>
  <c r="H37" i="5" s="1"/>
  <c r="I37" i="5" s="1"/>
  <c r="G36" i="5"/>
  <c r="H36" i="5" s="1"/>
  <c r="I36" i="5" s="1"/>
  <c r="H35" i="5"/>
  <c r="I35" i="5" s="1"/>
  <c r="G35" i="5"/>
  <c r="G34" i="5"/>
  <c r="H34" i="5" s="1"/>
  <c r="I34" i="5" s="1"/>
  <c r="G33" i="5"/>
  <c r="H33" i="5" s="1"/>
  <c r="I33" i="5" s="1"/>
  <c r="G32" i="5"/>
  <c r="H32" i="5" s="1"/>
  <c r="I32" i="5" s="1"/>
  <c r="H31" i="5"/>
  <c r="I31" i="5" s="1"/>
  <c r="G31" i="5"/>
  <c r="G30" i="5"/>
  <c r="H30" i="5" s="1"/>
  <c r="I30" i="5" s="1"/>
  <c r="G29" i="5"/>
  <c r="H29" i="5" s="1"/>
  <c r="I29" i="5" s="1"/>
  <c r="G28" i="5"/>
  <c r="H28" i="5" s="1"/>
  <c r="I28" i="5" s="1"/>
  <c r="H27" i="5"/>
  <c r="I27" i="5" s="1"/>
  <c r="G27" i="5"/>
  <c r="G26" i="5"/>
  <c r="H26" i="5" s="1"/>
  <c r="I26" i="5" s="1"/>
  <c r="I120" i="5" s="1"/>
  <c r="G25" i="5"/>
  <c r="H25" i="5" s="1"/>
  <c r="I25" i="5" s="1"/>
  <c r="G24" i="5"/>
  <c r="H24" i="5" s="1"/>
  <c r="I24" i="5" s="1"/>
  <c r="H23" i="5"/>
  <c r="I23" i="5" s="1"/>
  <c r="G23" i="5"/>
  <c r="G22" i="5"/>
  <c r="H22" i="5" s="1"/>
  <c r="I22" i="5" s="1"/>
  <c r="G21" i="5"/>
  <c r="H21" i="5" s="1"/>
  <c r="I21" i="5" s="1"/>
  <c r="G20" i="5"/>
  <c r="H20" i="5" s="1"/>
  <c r="I20" i="5" s="1"/>
  <c r="H19" i="5"/>
  <c r="I19" i="5" s="1"/>
  <c r="G19" i="5"/>
  <c r="G18" i="5"/>
  <c r="H18" i="5" s="1"/>
  <c r="I18" i="5" s="1"/>
  <c r="G17" i="5"/>
  <c r="H17" i="5" s="1"/>
  <c r="I17" i="5" s="1"/>
  <c r="H16" i="5"/>
  <c r="G16" i="5"/>
  <c r="G15" i="5"/>
  <c r="H15" i="5" s="1"/>
  <c r="I15" i="5" s="1"/>
  <c r="G14" i="5"/>
  <c r="H14" i="5" s="1"/>
  <c r="I14" i="5" s="1"/>
  <c r="G13" i="5"/>
  <c r="H13" i="5" s="1"/>
  <c r="I13" i="5" s="1"/>
  <c r="H12" i="5"/>
  <c r="I12" i="5" s="1"/>
  <c r="G12" i="5"/>
  <c r="G11" i="5"/>
  <c r="H11" i="5" s="1"/>
  <c r="I11" i="5" s="1"/>
  <c r="G10" i="5"/>
  <c r="H10" i="5" s="1"/>
  <c r="I10" i="5" s="1"/>
  <c r="G9" i="5"/>
  <c r="H9" i="5" s="1"/>
  <c r="I9" i="5" s="1"/>
  <c r="H8" i="5"/>
  <c r="I8" i="5" s="1"/>
  <c r="G8" i="5"/>
  <c r="G7" i="5"/>
  <c r="H7" i="5" s="1"/>
  <c r="I7" i="5" s="1"/>
  <c r="G6" i="5"/>
  <c r="H6" i="5" s="1"/>
  <c r="I6" i="5" s="1"/>
  <c r="G5" i="5"/>
  <c r="H5" i="5" s="1"/>
  <c r="I5" i="5" s="1"/>
  <c r="F3" i="4" l="1"/>
  <c r="D32" i="3" l="1"/>
  <c r="E32" i="3"/>
  <c r="F32" i="3"/>
  <c r="G32" i="3"/>
  <c r="J32" i="3"/>
  <c r="K32" i="3"/>
  <c r="C32" i="3"/>
  <c r="F21" i="4" l="1"/>
  <c r="F22" i="4" s="1"/>
</calcChain>
</file>

<file path=xl/sharedStrings.xml><?xml version="1.0" encoding="utf-8"?>
<sst xmlns="http://schemas.openxmlformats.org/spreadsheetml/2006/main" count="516" uniqueCount="293">
  <si>
    <t>DESCRIPCION</t>
  </si>
  <si>
    <t>CAMAS</t>
  </si>
  <si>
    <t>ESTACION DE ENFERMERIA</t>
  </si>
  <si>
    <t>PERA BASICA</t>
  </si>
  <si>
    <t>TOTAL</t>
  </si>
  <si>
    <t>ANUNCIADOR LED DE PASILLO</t>
  </si>
  <si>
    <t>CCDIN</t>
  </si>
  <si>
    <t>CLA244</t>
  </si>
  <si>
    <t>R4KESR</t>
  </si>
  <si>
    <t>R4K4020</t>
  </si>
  <si>
    <t>PANEL</t>
  </si>
  <si>
    <t>R4KANN</t>
  </si>
  <si>
    <t>LAMPARA DE PASILLO CON AUDIO</t>
  </si>
  <si>
    <t>MODULOS RESPONDER 4000</t>
  </si>
  <si>
    <t xml:space="preserve">CLINICA INDISA / PISO 7 / CUBICACION / R4000 </t>
  </si>
  <si>
    <t>CMF_03 OF COORDINADORA</t>
  </si>
  <si>
    <t>R4K12A</t>
  </si>
  <si>
    <t>ESTACION DE PACIENTE CON AUDIO</t>
  </si>
  <si>
    <t>CMF_03 CONSULTA EVALUACION KINESICA</t>
  </si>
  <si>
    <t>CMF_02_01 KINESICA CON CAMILLA</t>
  </si>
  <si>
    <t>CMF_02_02 KINESICA CON CAMILLA</t>
  </si>
  <si>
    <t>CMF_02_03 KINESICA CON CAMILLA</t>
  </si>
  <si>
    <t>CMF_02_04 KINESICA CON CAMILLA</t>
  </si>
  <si>
    <t>CMF_02_05 KINESICA CON CAMILLA</t>
  </si>
  <si>
    <t>CMF_02_06 KINESICA CON CAMILLA</t>
  </si>
  <si>
    <t>CMF_02_07 KINESICA CON CAMILLA</t>
  </si>
  <si>
    <t>CMF_06 OF JEFATURA</t>
  </si>
  <si>
    <t>CMF_01_01 KINESICA RESPIRATORIA</t>
  </si>
  <si>
    <t>CMF_01_02 KINESICA RESPIRATORIA</t>
  </si>
  <si>
    <t>CMF_02_08 KINESICA CON CAMILLA</t>
  </si>
  <si>
    <t>CMF_02_21 KINESICA CON CAMILLA</t>
  </si>
  <si>
    <t>CMF_02_09 KINESICA CON CAMILLA</t>
  </si>
  <si>
    <t>CMF_02_20 KINESICA CON CAMILLA</t>
  </si>
  <si>
    <t>CMF_02_10 KINESICA CON CAMILLA</t>
  </si>
  <si>
    <t>CMF_02_19 KINESICA CON CAMILLA</t>
  </si>
  <si>
    <t>CMF_02_11 KINESICA CON CAMILLA</t>
  </si>
  <si>
    <t>CMF_02_18 KINESICA CON CAMILLA</t>
  </si>
  <si>
    <t>CMF_02_12 KINESICA CON CAMILLA</t>
  </si>
  <si>
    <t>CMF_02_17 KINESICA CON CAMILLA</t>
  </si>
  <si>
    <t>CMF_02_13 KINESICA CON CAMILLA</t>
  </si>
  <si>
    <t>CMF_02_16 KINESICA CON CAMILLA</t>
  </si>
  <si>
    <t>DISPLAY</t>
  </si>
  <si>
    <t>BOX KINESICO CON CAMILLAS MEDICINA FISICA</t>
  </si>
  <si>
    <t>MODULO PRESENCIA</t>
  </si>
  <si>
    <t>CODIGO</t>
  </si>
  <si>
    <t>CANTIDAD</t>
  </si>
  <si>
    <t>VALOR UNIDAD</t>
  </si>
  <si>
    <t>PERA DE LLAMADO</t>
  </si>
  <si>
    <t>MODULO DE PRESENCIA C/AYUDA</t>
  </si>
  <si>
    <t>PANEL DE ANUNCIOS ENFERMERA</t>
  </si>
  <si>
    <t>DISPLAY DE ANUNCIOS</t>
  </si>
  <si>
    <t>GABINETE DE LLAMADO DE ENFERMERA</t>
  </si>
  <si>
    <t>NC2828</t>
  </si>
  <si>
    <t>MODULO INTERFAZ DEL SISTEMA</t>
  </si>
  <si>
    <t>R4KNIM</t>
  </si>
  <si>
    <t>R4KTMB</t>
  </si>
  <si>
    <t>R4KPR400</t>
  </si>
  <si>
    <t>R4KBK400</t>
  </si>
  <si>
    <t>BATERIA DE RESPALDO</t>
  </si>
  <si>
    <t>TRANSFORMADOR DE ENERGIA</t>
  </si>
  <si>
    <t>TARJETA DE TERMINACIONES</t>
  </si>
  <si>
    <t>R4KCONN8</t>
  </si>
  <si>
    <t>R4KCONN6</t>
  </si>
  <si>
    <r>
      <t xml:space="preserve">International Responder 4000 2015 Estimate Sheet v 4.6 </t>
    </r>
    <r>
      <rPr>
        <b/>
        <sz val="9"/>
        <color indexed="8"/>
        <rFont val="Arial"/>
        <family val="2"/>
      </rPr>
      <t>(based on price list effective 2/24/2015)</t>
    </r>
  </si>
  <si>
    <t>Main Equipment</t>
  </si>
  <si>
    <t>Date:</t>
  </si>
  <si>
    <t>DESCUENTO -</t>
  </si>
  <si>
    <t>VALOR VENTA</t>
  </si>
  <si>
    <t>MANUF.</t>
  </si>
  <si>
    <t>Part #</t>
  </si>
  <si>
    <t>Con- 8</t>
  </si>
  <si>
    <t>Con- 6</t>
  </si>
  <si>
    <r>
      <t>Description (</t>
    </r>
    <r>
      <rPr>
        <b/>
        <i/>
        <sz val="10"/>
        <color indexed="10"/>
        <rFont val="Arial"/>
        <family val="2"/>
      </rPr>
      <t>Items in Purple Automatically Add Quantities in Yellow Column after Completing the Input for Auto Config Tab</t>
    </r>
    <r>
      <rPr>
        <b/>
        <sz val="10"/>
        <rFont val="Arial"/>
        <family val="2"/>
      </rPr>
      <t>)</t>
    </r>
  </si>
  <si>
    <t xml:space="preserve">2016 List Price </t>
  </si>
  <si>
    <t xml:space="preserve">FINAL A CLIENTE </t>
  </si>
  <si>
    <t>RAULAND</t>
  </si>
  <si>
    <t>Terminal Cabinet</t>
  </si>
  <si>
    <t>"</t>
  </si>
  <si>
    <t>Power Supply</t>
  </si>
  <si>
    <t>Battery Back-up Module</t>
  </si>
  <si>
    <t>Network Interface Module (Can support up to 150 CLs per NIM)</t>
  </si>
  <si>
    <t>R4KPIP</t>
  </si>
  <si>
    <t>Peripheral Interface Port</t>
  </si>
  <si>
    <t>R4KRSPIP</t>
  </si>
  <si>
    <t>Reporting Software Interface &amp; Software (Network)</t>
  </si>
  <si>
    <t>R4KSPA</t>
  </si>
  <si>
    <t>Serial Peripheral Adapter</t>
  </si>
  <si>
    <t>R4KPA25</t>
  </si>
  <si>
    <t>Paging Amplifier</t>
  </si>
  <si>
    <t>R4KPLI</t>
  </si>
  <si>
    <t>Phone Line Interface</t>
  </si>
  <si>
    <t>R4KXBA</t>
  </si>
  <si>
    <t>X-Bus Adapter</t>
  </si>
  <si>
    <t>R4KMQC</t>
  </si>
  <si>
    <t>Marquee Controller</t>
  </si>
  <si>
    <t>R4KMST</t>
  </si>
  <si>
    <t>Marquee Speaker Station</t>
  </si>
  <si>
    <t>Termination Board</t>
  </si>
  <si>
    <t>Standard LCD Console (comes with a Receptacle)</t>
  </si>
  <si>
    <t>Annunciate Panel (comes with a Resceptacle)</t>
  </si>
  <si>
    <t>R4KRECP</t>
  </si>
  <si>
    <t>Console Receptacle</t>
  </si>
  <si>
    <t>R4K11V</t>
  </si>
  <si>
    <t>Single Patient Station - Visual</t>
  </si>
  <si>
    <t>Single Patient Station - Audio</t>
  </si>
  <si>
    <t>R4K12AHZ</t>
  </si>
  <si>
    <t>Horizontal Single Patient Station - Audio</t>
  </si>
  <si>
    <t>R4K13VA</t>
  </si>
  <si>
    <t>Enhanced Single Patient Station - Audio</t>
  </si>
  <si>
    <t>R4K13VAHZ</t>
  </si>
  <si>
    <t>Horizontal Enh Single Patient Station - Audio</t>
  </si>
  <si>
    <t>R4K14SA</t>
  </si>
  <si>
    <t>Single Patient w/ Staff Emer</t>
  </si>
  <si>
    <t>R4K16LV</t>
  </si>
  <si>
    <t>Enhanced Single Patient Station - Visual</t>
  </si>
  <si>
    <t>R4K21V</t>
  </si>
  <si>
    <t>Dual Patient Station - Visual</t>
  </si>
  <si>
    <t>R4K22A</t>
  </si>
  <si>
    <t>Dual Patient Station - Audio</t>
  </si>
  <si>
    <t>R4K23VA</t>
  </si>
  <si>
    <t>Enhanced Dual Patient Station - Audio</t>
  </si>
  <si>
    <t>HSS400</t>
  </si>
  <si>
    <t>High Security Audio Bed Station</t>
  </si>
  <si>
    <t>HSS401</t>
  </si>
  <si>
    <t>High Security  Staff Station</t>
  </si>
  <si>
    <t>HSS433</t>
  </si>
  <si>
    <t>High Security Push Button Station</t>
  </si>
  <si>
    <t>R4KFB1</t>
  </si>
  <si>
    <t>Feature Bed Interface</t>
  </si>
  <si>
    <t>R4KSLC1</t>
  </si>
  <si>
    <t>Single Light Control Module</t>
  </si>
  <si>
    <t>R4KDLC2</t>
  </si>
  <si>
    <t>Dual Light Control Module</t>
  </si>
  <si>
    <t>R4KSTR</t>
  </si>
  <si>
    <t>Strain Relief Kit</t>
  </si>
  <si>
    <t>R4KSS</t>
  </si>
  <si>
    <t>Staff Station</t>
  </si>
  <si>
    <t>R4KDY</t>
  </si>
  <si>
    <t>Duty Station</t>
  </si>
  <si>
    <t>Emergency/Staff Registration Station</t>
  </si>
  <si>
    <t>R4KCNCL</t>
  </si>
  <si>
    <t>Cancel Station</t>
  </si>
  <si>
    <t>R4KCB12</t>
  </si>
  <si>
    <t>Code Blue Station</t>
  </si>
  <si>
    <t>R4KCSC</t>
  </si>
  <si>
    <t>Clear Station Cover</t>
  </si>
  <si>
    <t>R4KPB11</t>
  </si>
  <si>
    <t>Single Push Button -Push for Help</t>
  </si>
  <si>
    <t>R4KPC10</t>
  </si>
  <si>
    <t>Pull Cord Station</t>
  </si>
  <si>
    <t>R4KPB22</t>
  </si>
  <si>
    <t>Dual Push Button Station</t>
  </si>
  <si>
    <t>R4KPB44</t>
  </si>
  <si>
    <t>Four Button Status Station</t>
  </si>
  <si>
    <t>R4KSR1</t>
  </si>
  <si>
    <t>Staff Register Station</t>
  </si>
  <si>
    <t>CLV122</t>
  </si>
  <si>
    <t>Visual 2-Bulb Corridor Light</t>
  </si>
  <si>
    <t>CLV144</t>
  </si>
  <si>
    <t>Visual 4-Bulb Corridor Light</t>
  </si>
  <si>
    <t>DCV100</t>
  </si>
  <si>
    <t>Visual Domeless Controller - 6 pt</t>
  </si>
  <si>
    <t>DCV116</t>
  </si>
  <si>
    <t>Visual Domeless Controller - 16 pt</t>
  </si>
  <si>
    <t>CLA222</t>
  </si>
  <si>
    <t>Audio 2-Bulb Corridor Light</t>
  </si>
  <si>
    <t>Audio 4-Bulb Corridor Light</t>
  </si>
  <si>
    <t>CLA214D</t>
  </si>
  <si>
    <t>Audio 4-Bulb Duty Corridor Light</t>
  </si>
  <si>
    <t>DCA200</t>
  </si>
  <si>
    <t>Audio Domeless Controller - 6 pt</t>
  </si>
  <si>
    <t>DCA214D</t>
  </si>
  <si>
    <t>Audio Duty Domeless Controller - 6 pt</t>
  </si>
  <si>
    <t>DCA216</t>
  </si>
  <si>
    <t>Audio Domeless Controller - 16 pt</t>
  </si>
  <si>
    <t>CLAR4</t>
  </si>
  <si>
    <t>Four Station Audio Relay Kit</t>
  </si>
  <si>
    <t>R4KOUT4R</t>
  </si>
  <si>
    <t>Visual Relay Output Control</t>
  </si>
  <si>
    <t>R4KOUT4S</t>
  </si>
  <si>
    <t>Audio Solid State Relay Output Control</t>
  </si>
  <si>
    <t>R4KWM11</t>
  </si>
  <si>
    <t>Wall Mount Kit for LCD Console</t>
  </si>
  <si>
    <t>R4KWM22</t>
  </si>
  <si>
    <t>Wall Mount Kit for Annunciate Panel</t>
  </si>
  <si>
    <t>R4KDM22</t>
  </si>
  <si>
    <t>Desk Mount Kit</t>
  </si>
  <si>
    <t>6-Pin connectors (Bag of 100)</t>
  </si>
  <si>
    <t>8-Pin connectors (Bag of 100)</t>
  </si>
  <si>
    <t>R4KTVA</t>
  </si>
  <si>
    <t>TV Adapter pigtail kit (Set of 10)</t>
  </si>
  <si>
    <t>R4KTVR1</t>
  </si>
  <si>
    <t>Digital TV Isolation Module</t>
  </si>
  <si>
    <t>R4KKBS</t>
  </si>
  <si>
    <t>K-Bus Splitter</t>
  </si>
  <si>
    <t>R4KKBSP</t>
  </si>
  <si>
    <t>K-Bus Splitter w/ Power</t>
  </si>
  <si>
    <t>R4KFAM</t>
  </si>
  <si>
    <t>Fire/Auxiliary Module</t>
  </si>
  <si>
    <t>R4KCAL</t>
  </si>
  <si>
    <t>Call Assurance Light</t>
  </si>
  <si>
    <t>R4KCRIMP</t>
  </si>
  <si>
    <t>Responder 4000 Crimp Tool</t>
  </si>
  <si>
    <t>DYSPLAY</t>
  </si>
  <si>
    <t xml:space="preserve"> CONTROLADOR 215C</t>
  </si>
  <si>
    <t>Responder 4000 SLIM Stations</t>
  </si>
  <si>
    <t>2015 List Price</t>
  </si>
  <si>
    <t>R4K15V</t>
  </si>
  <si>
    <t>SLIM 1/4" Jack / Button St</t>
  </si>
  <si>
    <t>R4K17V</t>
  </si>
  <si>
    <t>SLIM Enh Single Call St</t>
  </si>
  <si>
    <t>R4K2JACK</t>
  </si>
  <si>
    <t>SLIM Dual 1/4" Jack St</t>
  </si>
  <si>
    <t>R4KCB13</t>
  </si>
  <si>
    <t>SLIM Code Button St</t>
  </si>
  <si>
    <t>R4KDTY2</t>
  </si>
  <si>
    <t>SLIM Duty St w/ Speaker</t>
  </si>
  <si>
    <t>R4KPB12</t>
  </si>
  <si>
    <t>SLIM Single Button St</t>
  </si>
  <si>
    <t>R4KPB23</t>
  </si>
  <si>
    <t>SLIM Dual Button w/ Code St</t>
  </si>
  <si>
    <t>R4KPC11</t>
  </si>
  <si>
    <t>SLIM Pull Cord St</t>
  </si>
  <si>
    <t>R4KSAR</t>
  </si>
  <si>
    <t>SLIM Dual Button St</t>
  </si>
  <si>
    <t>R4KSPK</t>
  </si>
  <si>
    <t>SLIM Speaker Module</t>
  </si>
  <si>
    <t>350008</t>
  </si>
  <si>
    <t>Clear Station Cover (SLIM &amp; R5)</t>
  </si>
  <si>
    <t>Total Main Equipment</t>
  </si>
  <si>
    <t>Responder 4000 Estimate Sheet</t>
  </si>
  <si>
    <t>Accessory Items</t>
  </si>
  <si>
    <t>DATE:</t>
  </si>
  <si>
    <t>Description</t>
  </si>
  <si>
    <t>NCESTV</t>
  </si>
  <si>
    <t>Pillow Speaker - TV</t>
  </si>
  <si>
    <t>NCESSL1</t>
  </si>
  <si>
    <t>Pillow Speaker - TV, Light</t>
  </si>
  <si>
    <t>NCESDL2</t>
  </si>
  <si>
    <t>Pillow Speaker - TV, Light1, Light 2</t>
  </si>
  <si>
    <t>NCPSDSL2</t>
  </si>
  <si>
    <t>Digital Pillow Speaker, 2 Lts</t>
  </si>
  <si>
    <t>NCPSDSTV</t>
  </si>
  <si>
    <t>Digital Pillow Speaker, TV</t>
  </si>
  <si>
    <t>NCPSKPL2</t>
  </si>
  <si>
    <t>Direct Access Digital PS, 2 Lt</t>
  </si>
  <si>
    <t>NCPSKPTV</t>
  </si>
  <si>
    <t>Direct Access Digital PS, TV</t>
  </si>
  <si>
    <t>NCSAV</t>
  </si>
  <si>
    <t>DIN Cord Saver</t>
  </si>
  <si>
    <t>CCDIN3</t>
  </si>
  <si>
    <t>Handheld Pendent - 2 Lights (8-pin DIN)</t>
  </si>
  <si>
    <t>Call Cord - Single w/ Clip (10 ft.)</t>
  </si>
  <si>
    <t>CC200</t>
  </si>
  <si>
    <t>Call Cord - 1/4" Jack Call Cord w/ Clip (10ft.)</t>
  </si>
  <si>
    <t>NC4JACK</t>
  </si>
  <si>
    <t>1/4" Jack Auxiliary Input Station</t>
  </si>
  <si>
    <t>NCBED</t>
  </si>
  <si>
    <t>37-pin Feature Bed Receptacle</t>
  </si>
  <si>
    <t>NCC37</t>
  </si>
  <si>
    <t>37-pin Feature Bed Cable</t>
  </si>
  <si>
    <t>NCC37RA</t>
  </si>
  <si>
    <t>37-pin Feature Bed Cable -Right Angle</t>
  </si>
  <si>
    <t>NCLV120</t>
  </si>
  <si>
    <t>Low Voltage Lighting Control 120V</t>
  </si>
  <si>
    <t>CM300</t>
  </si>
  <si>
    <t>Chassis Fault Monitor</t>
  </si>
  <si>
    <t>PM300</t>
  </si>
  <si>
    <t>Power Fault Monitor</t>
  </si>
  <si>
    <t xml:space="preserve">" </t>
  </si>
  <si>
    <t>350011</t>
  </si>
  <si>
    <t>Bio-seals - Cancel Button (10) -- SLIM ONLY</t>
  </si>
  <si>
    <t>350012</t>
  </si>
  <si>
    <t>Bio-seals-Small Push Button (10) -- SLIM ONLY</t>
  </si>
  <si>
    <t>350013</t>
  </si>
  <si>
    <t>Bio-seals Large Push Button (10) -- SLIM ONLY</t>
  </si>
  <si>
    <t>215C</t>
  </si>
  <si>
    <t>CONTROLADOR DISPLAY</t>
  </si>
  <si>
    <t>MODULO DE SONIDO DISPLAY</t>
  </si>
  <si>
    <t>LAMPARA DE PASILLO SIN AUDIO</t>
  </si>
  <si>
    <t>MODULO DE PACIENTE SIN AUDIO</t>
  </si>
  <si>
    <t>CONECTORES DE 8 PTS</t>
  </si>
  <si>
    <t>CONECTORES DE 6 PTS</t>
  </si>
  <si>
    <t>MAQUINA DE CONECTORES</t>
  </si>
  <si>
    <t>DESC.</t>
  </si>
  <si>
    <t>TOTAL SIN DESCUENTO</t>
  </si>
  <si>
    <t>TOTAL PROYECTO</t>
  </si>
  <si>
    <t>R4KSPIP</t>
  </si>
  <si>
    <t>INTERFAZ DE REPORTES DEL SISTEMA</t>
  </si>
  <si>
    <t>MODULO DE SONIDO</t>
  </si>
  <si>
    <t>ESTACION PACIENTE CON AUDIO + REG PERS</t>
  </si>
  <si>
    <t>CONSOLA DE ENFERMERA</t>
  </si>
  <si>
    <t>MODULO DE PACIENTE CON AUDIO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</si>
</sst>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\ #,##0.00;[Red]\-&quot;$&quot;\ #,##0.00"/>
    <numFmt numFmtId="164" formatCode="#,##0_ ;[Red]\-#,##0\ "/>
    <numFmt numFmtId="165" formatCode="&quot;$&quot;#,##0.00_);\(&quot;$&quot;#,##0.00\)"/>
    <numFmt numFmtId="166" formatCode="&quot;$&quot;\ #,##0.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i/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13"/>
      <color indexed="8"/>
      <name val="Arial"/>
      <family val="2"/>
    </font>
    <font>
      <sz val="10"/>
      <color indexed="8"/>
      <name val="Arial"/>
      <family val="2"/>
    </font>
    <font>
      <b/>
      <sz val="1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5" borderId="20" applyNumberFormat="0" applyAlignment="0" applyProtection="0"/>
  </cellStyleXfs>
  <cellXfs count="14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 wrapText="1"/>
    </xf>
    <xf numFmtId="0" fontId="3" fillId="0" borderId="20" xfId="1" applyFont="1" applyFill="1" applyAlignment="1">
      <alignment horizontal="left" vertical="center" wrapText="1" indent="1"/>
    </xf>
    <xf numFmtId="164" fontId="0" fillId="0" borderId="0" xfId="0" applyNumberFormat="1" applyAlignment="1">
      <alignment horizontal="center" vertical="center" wrapText="1"/>
    </xf>
    <xf numFmtId="164" fontId="3" fillId="0" borderId="20" xfId="1" applyNumberFormat="1" applyFont="1" applyFill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4" fillId="6" borderId="0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0" fontId="0" fillId="0" borderId="0" xfId="0" applyProtection="1"/>
    <xf numFmtId="0" fontId="7" fillId="0" borderId="0" xfId="0" applyFont="1" applyAlignment="1" applyProtection="1">
      <alignment horizontal="right"/>
    </xf>
    <xf numFmtId="0" fontId="0" fillId="0" borderId="0" xfId="0" applyAlignment="1" applyProtection="1">
      <alignment horizontal="right"/>
    </xf>
    <xf numFmtId="14" fontId="7" fillId="7" borderId="0" xfId="0" quotePrefix="1" applyNumberFormat="1" applyFont="1" applyFill="1" applyAlignment="1" applyProtection="1">
      <alignment horizontal="left"/>
      <protection locked="0"/>
    </xf>
    <xf numFmtId="165" fontId="0" fillId="0" borderId="0" xfId="0" applyNumberFormat="1" applyProtection="1"/>
    <xf numFmtId="165" fontId="0" fillId="0" borderId="23" xfId="0" applyNumberFormat="1" applyBorder="1" applyAlignment="1" applyProtection="1">
      <alignment horizontal="center"/>
    </xf>
    <xf numFmtId="0" fontId="0" fillId="0" borderId="1" xfId="0" applyBorder="1"/>
    <xf numFmtId="0" fontId="7" fillId="0" borderId="9" xfId="0" applyFont="1" applyBorder="1" applyAlignment="1" applyProtection="1">
      <alignment horizontal="center"/>
    </xf>
    <xf numFmtId="0" fontId="7" fillId="0" borderId="9" xfId="0" applyFont="1" applyBorder="1" applyAlignment="1" applyProtection="1">
      <alignment horizontal="center" wrapText="1"/>
    </xf>
    <xf numFmtId="0" fontId="7" fillId="0" borderId="25" xfId="0" applyNumberFormat="1" applyFont="1" applyBorder="1" applyAlignment="1" applyProtection="1">
      <alignment horizontal="center" wrapText="1"/>
    </xf>
    <xf numFmtId="9" fontId="7" fillId="0" borderId="23" xfId="0" applyNumberFormat="1" applyFont="1" applyBorder="1" applyAlignment="1" applyProtection="1">
      <alignment horizontal="center" wrapText="1"/>
    </xf>
    <xf numFmtId="0" fontId="9" fillId="0" borderId="27" xfId="0" applyFont="1" applyBorder="1" applyProtection="1"/>
    <xf numFmtId="0" fontId="9" fillId="0" borderId="27" xfId="0" applyFont="1" applyBorder="1" applyAlignment="1" applyProtection="1">
      <alignment horizontal="left"/>
    </xf>
    <xf numFmtId="0" fontId="9" fillId="9" borderId="27" xfId="0" applyFont="1" applyFill="1" applyBorder="1" applyAlignment="1" applyProtection="1">
      <alignment horizontal="center"/>
    </xf>
    <xf numFmtId="0" fontId="9" fillId="10" borderId="27" xfId="0" applyFont="1" applyFill="1" applyBorder="1" applyAlignment="1" applyProtection="1">
      <alignment horizontal="left"/>
    </xf>
    <xf numFmtId="165" fontId="9" fillId="4" borderId="28" xfId="0" applyNumberFormat="1" applyFont="1" applyFill="1" applyBorder="1" applyAlignment="1" applyProtection="1">
      <alignment horizontal="center"/>
    </xf>
    <xf numFmtId="165" fontId="9" fillId="4" borderId="29" xfId="0" applyNumberFormat="1" applyFont="1" applyFill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9" fillId="0" borderId="31" xfId="0" applyFont="1" applyBorder="1" applyAlignment="1" applyProtection="1">
      <alignment horizontal="center"/>
    </xf>
    <xf numFmtId="0" fontId="9" fillId="0" borderId="31" xfId="0" applyFont="1" applyBorder="1" applyAlignment="1" applyProtection="1">
      <alignment horizontal="left"/>
    </xf>
    <xf numFmtId="0" fontId="9" fillId="9" borderId="31" xfId="0" applyFont="1" applyFill="1" applyBorder="1" applyAlignment="1" applyProtection="1">
      <alignment horizontal="center"/>
    </xf>
    <xf numFmtId="0" fontId="9" fillId="10" borderId="31" xfId="0" applyFont="1" applyFill="1" applyBorder="1" applyAlignment="1" applyProtection="1">
      <alignment horizontal="left"/>
    </xf>
    <xf numFmtId="0" fontId="9" fillId="0" borderId="32" xfId="0" applyFont="1" applyBorder="1" applyAlignment="1" applyProtection="1">
      <alignment horizontal="center"/>
    </xf>
    <xf numFmtId="0" fontId="9" fillId="0" borderId="32" xfId="0" applyFont="1" applyBorder="1" applyAlignment="1" applyProtection="1">
      <alignment horizontal="left"/>
    </xf>
    <xf numFmtId="0" fontId="9" fillId="9" borderId="32" xfId="0" applyFont="1" applyFill="1" applyBorder="1" applyAlignment="1" applyProtection="1">
      <alignment horizontal="center"/>
    </xf>
    <xf numFmtId="0" fontId="9" fillId="10" borderId="32" xfId="0" applyFont="1" applyFill="1" applyBorder="1" applyAlignment="1" applyProtection="1">
      <alignment horizontal="left"/>
    </xf>
    <xf numFmtId="0" fontId="9" fillId="0" borderId="33" xfId="0" applyFont="1" applyBorder="1" applyAlignment="1" applyProtection="1">
      <alignment horizontal="left"/>
    </xf>
    <xf numFmtId="0" fontId="9" fillId="9" borderId="33" xfId="0" applyFont="1" applyFill="1" applyBorder="1" applyAlignment="1" applyProtection="1">
      <alignment horizontal="center"/>
    </xf>
    <xf numFmtId="0" fontId="9" fillId="10" borderId="33" xfId="0" applyFont="1" applyFill="1" applyBorder="1" applyAlignment="1" applyProtection="1">
      <alignment horizontal="left"/>
    </xf>
    <xf numFmtId="0" fontId="9" fillId="7" borderId="33" xfId="0" applyFont="1" applyFill="1" applyBorder="1" applyAlignment="1" applyProtection="1">
      <alignment horizontal="left"/>
    </xf>
    <xf numFmtId="0" fontId="9" fillId="0" borderId="33" xfId="0" applyFont="1" applyBorder="1" applyAlignment="1" applyProtection="1">
      <alignment horizontal="center"/>
    </xf>
    <xf numFmtId="0" fontId="9" fillId="7" borderId="31" xfId="0" applyFont="1" applyFill="1" applyBorder="1" applyAlignment="1" applyProtection="1">
      <alignment horizontal="center"/>
    </xf>
    <xf numFmtId="0" fontId="9" fillId="12" borderId="31" xfId="0" applyFont="1" applyFill="1" applyBorder="1" applyAlignment="1" applyProtection="1">
      <alignment horizontal="left"/>
    </xf>
    <xf numFmtId="0" fontId="10" fillId="12" borderId="31" xfId="0" applyFont="1" applyFill="1" applyBorder="1" applyAlignment="1" applyProtection="1">
      <alignment horizontal="left"/>
    </xf>
    <xf numFmtId="0" fontId="9" fillId="13" borderId="31" xfId="0" applyFont="1" applyFill="1" applyBorder="1" applyAlignment="1" applyProtection="1">
      <alignment horizontal="left"/>
    </xf>
    <xf numFmtId="0" fontId="9" fillId="14" borderId="31" xfId="0" applyFont="1" applyFill="1" applyBorder="1" applyAlignment="1" applyProtection="1">
      <alignment horizontal="left"/>
    </xf>
    <xf numFmtId="0" fontId="9" fillId="0" borderId="34" xfId="0" applyFont="1" applyBorder="1" applyAlignment="1" applyProtection="1">
      <alignment horizontal="center"/>
    </xf>
    <xf numFmtId="0" fontId="9" fillId="0" borderId="34" xfId="0" applyFont="1" applyBorder="1" applyAlignment="1" applyProtection="1">
      <alignment horizontal="left"/>
    </xf>
    <xf numFmtId="0" fontId="9" fillId="9" borderId="34" xfId="0" applyFont="1" applyFill="1" applyBorder="1" applyAlignment="1" applyProtection="1">
      <alignment horizontal="center"/>
    </xf>
    <xf numFmtId="0" fontId="9" fillId="15" borderId="34" xfId="0" applyFont="1" applyFill="1" applyBorder="1" applyAlignment="1" applyProtection="1">
      <alignment horizontal="left"/>
    </xf>
    <xf numFmtId="49" fontId="9" fillId="0" borderId="31" xfId="0" applyNumberFormat="1" applyFont="1" applyBorder="1" applyAlignment="1" applyProtection="1">
      <alignment horizontal="left"/>
      <protection locked="0"/>
    </xf>
    <xf numFmtId="0" fontId="9" fillId="0" borderId="31" xfId="0" applyFont="1" applyBorder="1" applyAlignment="1" applyProtection="1">
      <alignment horizontal="center"/>
      <protection locked="0"/>
    </xf>
    <xf numFmtId="0" fontId="9" fillId="0" borderId="31" xfId="0" applyFont="1" applyBorder="1" applyAlignment="1" applyProtection="1">
      <alignment horizontal="left"/>
      <protection locked="0"/>
    </xf>
    <xf numFmtId="0" fontId="7" fillId="0" borderId="35" xfId="0" applyFont="1" applyBorder="1" applyAlignment="1" applyProtection="1">
      <alignment horizontal="center"/>
    </xf>
    <xf numFmtId="0" fontId="9" fillId="0" borderId="27" xfId="0" applyFont="1" applyBorder="1" applyAlignment="1" applyProtection="1">
      <alignment horizontal="center"/>
    </xf>
    <xf numFmtId="0" fontId="11" fillId="12" borderId="36" xfId="0" applyFont="1" applyFill="1" applyBorder="1" applyAlignment="1" applyProtection="1">
      <alignment wrapText="1"/>
    </xf>
    <xf numFmtId="0" fontId="11" fillId="12" borderId="37" xfId="0" applyFont="1" applyFill="1" applyBorder="1" applyAlignment="1" applyProtection="1">
      <alignment wrapText="1"/>
    </xf>
    <xf numFmtId="0" fontId="9" fillId="0" borderId="38" xfId="0" applyFont="1" applyBorder="1" applyAlignment="1" applyProtection="1">
      <alignment horizontal="center"/>
    </xf>
    <xf numFmtId="49" fontId="9" fillId="0" borderId="38" xfId="0" quotePrefix="1" applyNumberFormat="1" applyFont="1" applyBorder="1" applyAlignment="1" applyProtection="1">
      <alignment horizontal="left"/>
    </xf>
    <xf numFmtId="0" fontId="9" fillId="9" borderId="38" xfId="0" applyFont="1" applyFill="1" applyBorder="1" applyAlignment="1" applyProtection="1">
      <alignment horizontal="center"/>
    </xf>
    <xf numFmtId="0" fontId="9" fillId="0" borderId="38" xfId="0" applyFont="1" applyBorder="1" applyAlignment="1" applyProtection="1">
      <alignment horizontal="left"/>
    </xf>
    <xf numFmtId="0" fontId="9" fillId="0" borderId="0" xfId="0" applyFont="1" applyBorder="1" applyProtection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centerContinuous"/>
    </xf>
    <xf numFmtId="165" fontId="9" fillId="0" borderId="0" xfId="0" applyNumberFormat="1" applyFont="1" applyBorder="1" applyAlignment="1" applyProtection="1">
      <alignment horizontal="center"/>
    </xf>
    <xf numFmtId="0" fontId="12" fillId="6" borderId="24" xfId="0" applyFont="1" applyFill="1" applyBorder="1" applyAlignment="1" applyProtection="1">
      <alignment horizontal="centerContinuous"/>
    </xf>
    <xf numFmtId="0" fontId="0" fillId="6" borderId="39" xfId="0" applyFill="1" applyBorder="1" applyAlignment="1" applyProtection="1">
      <alignment horizontal="centerContinuous"/>
    </xf>
    <xf numFmtId="0" fontId="13" fillId="6" borderId="39" xfId="0" applyFont="1" applyFill="1" applyBorder="1" applyAlignment="1" applyProtection="1">
      <alignment horizontal="centerContinuous"/>
    </xf>
    <xf numFmtId="165" fontId="13" fillId="6" borderId="39" xfId="0" applyNumberFormat="1" applyFont="1" applyFill="1" applyBorder="1" applyAlignment="1" applyProtection="1">
      <alignment horizontal="center"/>
    </xf>
    <xf numFmtId="0" fontId="6" fillId="6" borderId="26" xfId="0" applyFont="1" applyFill="1" applyBorder="1" applyAlignment="1" applyProtection="1">
      <alignment horizontal="centerContinuous"/>
    </xf>
    <xf numFmtId="0" fontId="0" fillId="6" borderId="40" xfId="0" applyFill="1" applyBorder="1" applyAlignment="1" applyProtection="1">
      <alignment horizontal="centerContinuous"/>
    </xf>
    <xf numFmtId="0" fontId="13" fillId="6" borderId="40" xfId="0" applyFont="1" applyFill="1" applyBorder="1" applyAlignment="1" applyProtection="1">
      <alignment horizontal="centerContinuous"/>
    </xf>
    <xf numFmtId="165" fontId="13" fillId="6" borderId="40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14" fontId="7" fillId="0" borderId="0" xfId="0" applyNumberFormat="1" applyFont="1" applyAlignment="1" applyProtection="1">
      <alignment horizontal="left"/>
    </xf>
    <xf numFmtId="165" fontId="0" fillId="0" borderId="0" xfId="0" applyNumberFormat="1" applyAlignment="1" applyProtection="1">
      <alignment horizontal="center"/>
    </xf>
    <xf numFmtId="0" fontId="9" fillId="0" borderId="31" xfId="0" applyFont="1" applyFill="1" applyBorder="1" applyAlignment="1" applyProtection="1">
      <alignment horizontal="center"/>
    </xf>
    <xf numFmtId="0" fontId="9" fillId="0" borderId="31" xfId="0" applyFont="1" applyFill="1" applyBorder="1" applyAlignment="1" applyProtection="1">
      <alignment horizontal="left"/>
    </xf>
    <xf numFmtId="0" fontId="11" fillId="0" borderId="41" xfId="0" applyFont="1" applyFill="1" applyBorder="1" applyAlignment="1">
      <alignment horizontal="left"/>
    </xf>
    <xf numFmtId="0" fontId="11" fillId="16" borderId="42" xfId="0" applyFont="1" applyFill="1" applyBorder="1" applyAlignment="1">
      <alignment horizontal="left"/>
    </xf>
    <xf numFmtId="0" fontId="9" fillId="0" borderId="33" xfId="0" applyFont="1" applyFill="1" applyBorder="1" applyAlignment="1" applyProtection="1">
      <alignment horizontal="left"/>
    </xf>
    <xf numFmtId="0" fontId="9" fillId="14" borderId="33" xfId="0" applyFont="1" applyFill="1" applyBorder="1" applyAlignment="1" applyProtection="1">
      <alignment horizontal="left"/>
    </xf>
    <xf numFmtId="0" fontId="9" fillId="17" borderId="34" xfId="0" applyFont="1" applyFill="1" applyBorder="1" applyAlignment="1" applyProtection="1">
      <alignment horizontal="left"/>
    </xf>
    <xf numFmtId="0" fontId="9" fillId="0" borderId="34" xfId="0" applyFont="1" applyFill="1" applyBorder="1" applyAlignment="1" applyProtection="1">
      <alignment horizontal="center"/>
    </xf>
    <xf numFmtId="0" fontId="9" fillId="0" borderId="34" xfId="0" applyFont="1" applyFill="1" applyBorder="1" applyAlignment="1" applyProtection="1">
      <alignment horizontal="left"/>
    </xf>
    <xf numFmtId="0" fontId="9" fillId="0" borderId="34" xfId="0" quotePrefix="1" applyFont="1" applyBorder="1" applyAlignment="1" applyProtection="1">
      <alignment horizontal="left"/>
    </xf>
    <xf numFmtId="0" fontId="9" fillId="0" borderId="34" xfId="0" applyFont="1" applyBorder="1" applyAlignment="1" applyProtection="1">
      <alignment horizontal="left"/>
      <protection locked="0"/>
    </xf>
    <xf numFmtId="0" fontId="9" fillId="0" borderId="34" xfId="0" applyFont="1" applyBorder="1" applyAlignment="1" applyProtection="1">
      <alignment horizontal="center"/>
      <protection locked="0"/>
    </xf>
    <xf numFmtId="0" fontId="9" fillId="0" borderId="38" xfId="0" applyFont="1" applyBorder="1" applyAlignment="1" applyProtection="1">
      <alignment horizontal="left"/>
      <protection locked="0"/>
    </xf>
    <xf numFmtId="0" fontId="9" fillId="0" borderId="38" xfId="0" applyFont="1" applyBorder="1" applyAlignment="1" applyProtection="1">
      <alignment horizontal="center"/>
      <protection locked="0"/>
    </xf>
    <xf numFmtId="0" fontId="7" fillId="0" borderId="43" xfId="0" applyFont="1" applyBorder="1" applyProtection="1"/>
    <xf numFmtId="0" fontId="7" fillId="0" borderId="0" xfId="0" applyFont="1" applyBorder="1" applyProtection="1"/>
    <xf numFmtId="0" fontId="10" fillId="0" borderId="0" xfId="0" applyFont="1" applyBorder="1" applyProtection="1"/>
    <xf numFmtId="0" fontId="0" fillId="0" borderId="0" xfId="0" applyAlignment="1">
      <alignment horizontal="center"/>
    </xf>
    <xf numFmtId="0" fontId="7" fillId="0" borderId="40" xfId="0" applyFont="1" applyBorder="1" applyProtection="1"/>
    <xf numFmtId="165" fontId="9" fillId="18" borderId="28" xfId="0" applyNumberFormat="1" applyFont="1" applyFill="1" applyBorder="1" applyAlignment="1" applyProtection="1">
      <alignment horizontal="center"/>
    </xf>
    <xf numFmtId="8" fontId="0" fillId="0" borderId="0" xfId="0" applyNumberFormat="1" applyAlignment="1">
      <alignment horizontal="center" vertical="center" wrapText="1"/>
    </xf>
    <xf numFmtId="8" fontId="3" fillId="0" borderId="20" xfId="1" applyNumberFormat="1" applyFont="1" applyFill="1" applyAlignment="1">
      <alignment horizontal="center" vertical="center" wrapText="1"/>
    </xf>
    <xf numFmtId="8" fontId="3" fillId="0" borderId="20" xfId="1" applyNumberFormat="1" applyFont="1" applyFill="1" applyAlignment="1">
      <alignment horizontal="center" vertical="center" wrapText="1"/>
    </xf>
    <xf numFmtId="9" fontId="3" fillId="0" borderId="20" xfId="1" applyNumberFormat="1" applyFont="1" applyFill="1" applyAlignment="1">
      <alignment horizontal="center" vertical="center" wrapText="1"/>
    </xf>
    <xf numFmtId="164" fontId="3" fillId="0" borderId="20" xfId="1" applyNumberFormat="1" applyFont="1" applyFill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0" fontId="0" fillId="0" borderId="0" xfId="0" applyNumberFormat="1"/>
    <xf numFmtId="40" fontId="0" fillId="8" borderId="24" xfId="0" applyNumberFormat="1" applyFill="1" applyBorder="1" applyAlignment="1">
      <alignment horizontal="center"/>
    </xf>
    <xf numFmtId="40" fontId="0" fillId="8" borderId="26" xfId="0" applyNumberFormat="1" applyFill="1" applyBorder="1"/>
    <xf numFmtId="40" fontId="1" fillId="11" borderId="30" xfId="0" applyNumberFormat="1" applyFont="1" applyFill="1" applyBorder="1" applyAlignment="1">
      <alignment horizontal="center"/>
    </xf>
    <xf numFmtId="40" fontId="1" fillId="0" borderId="0" xfId="0" applyNumberFormat="1" applyFont="1" applyAlignment="1">
      <alignment horizontal="center"/>
    </xf>
    <xf numFmtId="40" fontId="1" fillId="0" borderId="0" xfId="0" applyNumberFormat="1" applyFont="1"/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textRotation="90" wrapText="1"/>
    </xf>
    <xf numFmtId="0" fontId="0" fillId="0" borderId="6" xfId="0" applyFill="1" applyBorder="1" applyAlignment="1">
      <alignment horizontal="center" vertical="center" textRotation="90" wrapText="1"/>
    </xf>
    <xf numFmtId="0" fontId="0" fillId="0" borderId="8" xfId="0" applyFill="1" applyBorder="1" applyAlignment="1">
      <alignment horizontal="center" vertical="center" textRotation="90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8" fontId="3" fillId="0" borderId="20" xfId="1" applyNumberFormat="1" applyFont="1" applyFill="1" applyAlignment="1">
      <alignment horizontal="center" vertical="center" wrapText="1"/>
    </xf>
    <xf numFmtId="164" fontId="3" fillId="0" borderId="20" xfId="1" applyNumberFormat="1" applyFont="1" applyFill="1" applyAlignment="1">
      <alignment horizontal="center" vertical="center" wrapText="1"/>
    </xf>
    <xf numFmtId="0" fontId="4" fillId="6" borderId="22" xfId="0" applyFont="1" applyFill="1" applyBorder="1" applyAlignment="1" applyProtection="1">
      <alignment horizontal="center"/>
    </xf>
    <xf numFmtId="0" fontId="4" fillId="6" borderId="0" xfId="0" applyFont="1" applyFill="1" applyBorder="1" applyAlignment="1" applyProtection="1">
      <alignment horizontal="center"/>
    </xf>
    <xf numFmtId="0" fontId="6" fillId="6" borderId="22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8" fontId="3" fillId="19" borderId="20" xfId="1" applyNumberFormat="1" applyFont="1" applyFill="1" applyAlignment="1">
      <alignment horizontal="center" vertical="center" wrapText="1"/>
    </xf>
    <xf numFmtId="164" fontId="3" fillId="19" borderId="20" xfId="1" applyNumberFormat="1" applyFont="1" applyFill="1" applyAlignment="1">
      <alignment horizontal="center" vertical="center" wrapText="1"/>
    </xf>
    <xf numFmtId="9" fontId="3" fillId="19" borderId="20" xfId="1" applyNumberFormat="1" applyFont="1" applyFill="1" applyAlignment="1">
      <alignment horizontal="center" vertical="center" wrapText="1"/>
    </xf>
    <xf numFmtId="164" fontId="3" fillId="19" borderId="20" xfId="1" applyNumberFormat="1" applyFont="1" applyFill="1" applyAlignment="1">
      <alignment horizontal="center" vertical="center" wrapText="1"/>
    </xf>
    <xf numFmtId="8" fontId="14" fillId="19" borderId="20" xfId="1" applyNumberFormat="1" applyFont="1" applyFill="1" applyAlignment="1">
      <alignment horizontal="center" vertical="center" wrapText="1"/>
    </xf>
    <xf numFmtId="166" fontId="0" fillId="0" borderId="0" xfId="0" applyNumberFormat="1"/>
  </cellXfs>
  <cellStyles count="2">
    <cellStyle name="Celda de comprobación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9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image" Target="../media/image6.emf"/><Relationship Id="rId3" Type="http://schemas.openxmlformats.org/officeDocument/2006/relationships/image" Target="../media/image4.emf"/><Relationship Id="rId7" Type="http://schemas.openxmlformats.org/officeDocument/2006/relationships/image" Target="../media/image12.emf"/><Relationship Id="rId12" Type="http://schemas.openxmlformats.org/officeDocument/2006/relationships/image" Target="../media/image7.emf"/><Relationship Id="rId2" Type="http://schemas.openxmlformats.org/officeDocument/2006/relationships/image" Target="../media/image1.emf"/><Relationship Id="rId1" Type="http://schemas.openxmlformats.org/officeDocument/2006/relationships/image" Target="../media/image5.emf"/><Relationship Id="rId6" Type="http://schemas.openxmlformats.org/officeDocument/2006/relationships/image" Target="../media/image11.jpeg"/><Relationship Id="rId11" Type="http://schemas.openxmlformats.org/officeDocument/2006/relationships/image" Target="../media/image8.emf"/><Relationship Id="rId5" Type="http://schemas.openxmlformats.org/officeDocument/2006/relationships/image" Target="../media/image3.emf"/><Relationship Id="rId10" Type="http://schemas.openxmlformats.org/officeDocument/2006/relationships/image" Target="../media/image15.emf"/><Relationship Id="rId4" Type="http://schemas.openxmlformats.org/officeDocument/2006/relationships/image" Target="../media/image10.emf"/><Relationship Id="rId9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0.emf"/><Relationship Id="rId7" Type="http://schemas.openxmlformats.org/officeDocument/2006/relationships/image" Target="../media/image13.emf"/><Relationship Id="rId12" Type="http://schemas.openxmlformats.org/officeDocument/2006/relationships/image" Target="../media/image16.emf"/><Relationship Id="rId2" Type="http://schemas.openxmlformats.org/officeDocument/2006/relationships/image" Target="../media/image1.emf"/><Relationship Id="rId1" Type="http://schemas.openxmlformats.org/officeDocument/2006/relationships/image" Target="../media/image5.emf"/><Relationship Id="rId6" Type="http://schemas.openxmlformats.org/officeDocument/2006/relationships/image" Target="../media/image12.emf"/><Relationship Id="rId11" Type="http://schemas.openxmlformats.org/officeDocument/2006/relationships/image" Target="../media/image6.emf"/><Relationship Id="rId5" Type="http://schemas.openxmlformats.org/officeDocument/2006/relationships/image" Target="../media/image11.jpeg"/><Relationship Id="rId10" Type="http://schemas.openxmlformats.org/officeDocument/2006/relationships/image" Target="../media/image7.emf"/><Relationship Id="rId4" Type="http://schemas.openxmlformats.org/officeDocument/2006/relationships/image" Target="../media/image3.emf"/><Relationship Id="rId9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103254</xdr:colOff>
      <xdr:row>2</xdr:row>
      <xdr:rowOff>103255</xdr:rowOff>
    </xdr:from>
    <xdr:ext cx="874059" cy="805748"/>
    <xdr:pic>
      <xdr:nvPicPr>
        <xdr:cNvPr id="85" name="Imagen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1254" y="1055755"/>
          <a:ext cx="874059" cy="80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103910</xdr:colOff>
      <xdr:row>2</xdr:row>
      <xdr:rowOff>398318</xdr:rowOff>
    </xdr:from>
    <xdr:to>
      <xdr:col>6</xdr:col>
      <xdr:colOff>1264228</xdr:colOff>
      <xdr:row>2</xdr:row>
      <xdr:rowOff>640556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9319" y="2996045"/>
          <a:ext cx="1160318" cy="242238"/>
        </a:xfrm>
        <a:prstGeom prst="rect">
          <a:avLst/>
        </a:prstGeom>
      </xdr:spPr>
    </xdr:pic>
    <xdr:clientData/>
  </xdr:twoCellAnchor>
  <xdr:twoCellAnchor editAs="oneCell">
    <xdr:from>
      <xdr:col>9</xdr:col>
      <xdr:colOff>244930</xdr:colOff>
      <xdr:row>2</xdr:row>
      <xdr:rowOff>69273</xdr:rowOff>
    </xdr:from>
    <xdr:to>
      <xdr:col>9</xdr:col>
      <xdr:colOff>1023754</xdr:colOff>
      <xdr:row>2</xdr:row>
      <xdr:rowOff>917864</xdr:rowOff>
    </xdr:to>
    <xdr:pic>
      <xdr:nvPicPr>
        <xdr:cNvPr id="116" name="Imagen 1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4466" y="1021773"/>
          <a:ext cx="778824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183400</xdr:colOff>
      <xdr:row>2</xdr:row>
      <xdr:rowOff>44371</xdr:rowOff>
    </xdr:from>
    <xdr:to>
      <xdr:col>5</xdr:col>
      <xdr:colOff>846009</xdr:colOff>
      <xdr:row>2</xdr:row>
      <xdr:rowOff>891458</xdr:rowOff>
    </xdr:to>
    <xdr:pic>
      <xdr:nvPicPr>
        <xdr:cNvPr id="119" name="Imagen 1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0543" y="806371"/>
          <a:ext cx="662609" cy="847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137846</xdr:colOff>
      <xdr:row>2</xdr:row>
      <xdr:rowOff>81642</xdr:rowOff>
    </xdr:from>
    <xdr:to>
      <xdr:col>2</xdr:col>
      <xdr:colOff>767325</xdr:colOff>
      <xdr:row>2</xdr:row>
      <xdr:rowOff>884464</xdr:rowOff>
    </xdr:to>
    <xdr:pic>
      <xdr:nvPicPr>
        <xdr:cNvPr id="121" name="Imagen 1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667" y="1034142"/>
          <a:ext cx="629479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149678</xdr:colOff>
      <xdr:row>2</xdr:row>
      <xdr:rowOff>68036</xdr:rowOff>
    </xdr:from>
    <xdr:to>
      <xdr:col>7</xdr:col>
      <xdr:colOff>1156608</xdr:colOff>
      <xdr:row>2</xdr:row>
      <xdr:rowOff>931721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9" y="830036"/>
          <a:ext cx="1006930" cy="86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340178</xdr:colOff>
      <xdr:row>2</xdr:row>
      <xdr:rowOff>54427</xdr:rowOff>
    </xdr:from>
    <xdr:to>
      <xdr:col>8</xdr:col>
      <xdr:colOff>1006927</xdr:colOff>
      <xdr:row>2</xdr:row>
      <xdr:rowOff>899676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857" y="816427"/>
          <a:ext cx="666749" cy="845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340178</xdr:colOff>
      <xdr:row>2</xdr:row>
      <xdr:rowOff>40821</xdr:rowOff>
    </xdr:from>
    <xdr:to>
      <xdr:col>3</xdr:col>
      <xdr:colOff>1047749</xdr:colOff>
      <xdr:row>2</xdr:row>
      <xdr:rowOff>926771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2464" y="802821"/>
          <a:ext cx="707571" cy="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103254</xdr:colOff>
      <xdr:row>2</xdr:row>
      <xdr:rowOff>103255</xdr:rowOff>
    </xdr:from>
    <xdr:ext cx="874059" cy="805748"/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254" y="865255"/>
          <a:ext cx="874059" cy="80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103911</xdr:colOff>
      <xdr:row>2</xdr:row>
      <xdr:rowOff>398319</xdr:rowOff>
    </xdr:from>
    <xdr:to>
      <xdr:col>5</xdr:col>
      <xdr:colOff>1304549</xdr:colOff>
      <xdr:row>2</xdr:row>
      <xdr:rowOff>571501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375" y="1160319"/>
          <a:ext cx="1200638" cy="173182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163288</xdr:colOff>
      <xdr:row>2</xdr:row>
      <xdr:rowOff>82880</xdr:rowOff>
    </xdr:from>
    <xdr:to>
      <xdr:col>8</xdr:col>
      <xdr:colOff>1129392</xdr:colOff>
      <xdr:row>2</xdr:row>
      <xdr:rowOff>1102178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5074" y="844880"/>
          <a:ext cx="966104" cy="101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83417</xdr:colOff>
      <xdr:row>2</xdr:row>
      <xdr:rowOff>81642</xdr:rowOff>
    </xdr:from>
    <xdr:to>
      <xdr:col>2</xdr:col>
      <xdr:colOff>835361</xdr:colOff>
      <xdr:row>2</xdr:row>
      <xdr:rowOff>1084489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238" y="843642"/>
          <a:ext cx="751944" cy="1002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54428</xdr:colOff>
      <xdr:row>2</xdr:row>
      <xdr:rowOff>95250</xdr:rowOff>
    </xdr:from>
    <xdr:to>
      <xdr:col>6</xdr:col>
      <xdr:colOff>1296730</xdr:colOff>
      <xdr:row>2</xdr:row>
      <xdr:rowOff>925286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857250"/>
          <a:ext cx="1242302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176893</xdr:colOff>
      <xdr:row>2</xdr:row>
      <xdr:rowOff>95248</xdr:rowOff>
    </xdr:from>
    <xdr:to>
      <xdr:col>7</xdr:col>
      <xdr:colOff>1183823</xdr:colOff>
      <xdr:row>2</xdr:row>
      <xdr:rowOff>1074964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857248"/>
          <a:ext cx="1006930" cy="97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272143</xdr:colOff>
      <xdr:row>2</xdr:row>
      <xdr:rowOff>13607</xdr:rowOff>
    </xdr:from>
    <xdr:to>
      <xdr:col>3</xdr:col>
      <xdr:colOff>1115786</xdr:colOff>
      <xdr:row>2</xdr:row>
      <xdr:rowOff>1104996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775607"/>
          <a:ext cx="843643" cy="1091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8</xdr:row>
      <xdr:rowOff>85725</xdr:rowOff>
    </xdr:from>
    <xdr:to>
      <xdr:col>0</xdr:col>
      <xdr:colOff>581025</xdr:colOff>
      <xdr:row>8</xdr:row>
      <xdr:rowOff>571642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3829050"/>
          <a:ext cx="380999" cy="48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104775</xdr:colOff>
      <xdr:row>10</xdr:row>
      <xdr:rowOff>57150</xdr:rowOff>
    </xdr:from>
    <xdr:ext cx="581025" cy="535616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057775"/>
          <a:ext cx="581025" cy="535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209551</xdr:colOff>
      <xdr:row>11</xdr:row>
      <xdr:rowOff>85725</xdr:rowOff>
    </xdr:from>
    <xdr:to>
      <xdr:col>0</xdr:col>
      <xdr:colOff>590551</xdr:colOff>
      <xdr:row>11</xdr:row>
      <xdr:rowOff>572800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5715000"/>
          <a:ext cx="381000" cy="48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0</xdr:rowOff>
    </xdr:from>
    <xdr:to>
      <xdr:col>0</xdr:col>
      <xdr:colOff>647700</xdr:colOff>
      <xdr:row>12</xdr:row>
      <xdr:rowOff>532191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15075"/>
          <a:ext cx="504825" cy="532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12</xdr:row>
      <xdr:rowOff>76201</xdr:rowOff>
    </xdr:from>
    <xdr:to>
      <xdr:col>0</xdr:col>
      <xdr:colOff>628650</xdr:colOff>
      <xdr:row>12</xdr:row>
      <xdr:rowOff>584735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62776"/>
          <a:ext cx="466725" cy="50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13</xdr:row>
      <xdr:rowOff>266700</xdr:rowOff>
    </xdr:from>
    <xdr:to>
      <xdr:col>0</xdr:col>
      <xdr:colOff>742950</xdr:colOff>
      <xdr:row>13</xdr:row>
      <xdr:rowOff>415839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781925"/>
          <a:ext cx="714375" cy="1491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</xdr:row>
      <xdr:rowOff>66675</xdr:rowOff>
    </xdr:from>
    <xdr:to>
      <xdr:col>0</xdr:col>
      <xdr:colOff>604180</xdr:colOff>
      <xdr:row>4</xdr:row>
      <xdr:rowOff>571500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24050"/>
          <a:ext cx="46130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6</xdr:row>
      <xdr:rowOff>28575</xdr:rowOff>
    </xdr:from>
    <xdr:to>
      <xdr:col>0</xdr:col>
      <xdr:colOff>523876</xdr:colOff>
      <xdr:row>6</xdr:row>
      <xdr:rowOff>576664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143250"/>
          <a:ext cx="228600" cy="54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276226</xdr:colOff>
      <xdr:row>5</xdr:row>
      <xdr:rowOff>47626</xdr:rowOff>
    </xdr:from>
    <xdr:to>
      <xdr:col>0</xdr:col>
      <xdr:colOff>485776</xdr:colOff>
      <xdr:row>5</xdr:row>
      <xdr:rowOff>613724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2533651"/>
          <a:ext cx="209550" cy="56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</xdr:row>
      <xdr:rowOff>57150</xdr:rowOff>
    </xdr:from>
    <xdr:to>
      <xdr:col>0</xdr:col>
      <xdr:colOff>561974</xdr:colOff>
      <xdr:row>3</xdr:row>
      <xdr:rowOff>584877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85875"/>
          <a:ext cx="361949" cy="52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</xdr:row>
      <xdr:rowOff>38101</xdr:rowOff>
    </xdr:from>
    <xdr:to>
      <xdr:col>0</xdr:col>
      <xdr:colOff>628650</xdr:colOff>
      <xdr:row>9</xdr:row>
      <xdr:rowOff>598635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38726"/>
          <a:ext cx="447675" cy="560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15</xdr:row>
      <xdr:rowOff>28576</xdr:rowOff>
    </xdr:from>
    <xdr:to>
      <xdr:col>0</xdr:col>
      <xdr:colOff>628651</xdr:colOff>
      <xdr:row>15</xdr:row>
      <xdr:rowOff>608176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8801101"/>
          <a:ext cx="457200" cy="5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14</xdr:row>
      <xdr:rowOff>66675</xdr:rowOff>
    </xdr:from>
    <xdr:to>
      <xdr:col>0</xdr:col>
      <xdr:colOff>657225</xdr:colOff>
      <xdr:row>14</xdr:row>
      <xdr:rowOff>548704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10550"/>
          <a:ext cx="561975" cy="48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8</xdr:row>
      <xdr:rowOff>85725</xdr:rowOff>
    </xdr:from>
    <xdr:to>
      <xdr:col>0</xdr:col>
      <xdr:colOff>581025</xdr:colOff>
      <xdr:row>8</xdr:row>
      <xdr:rowOff>628792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457700"/>
          <a:ext cx="380999" cy="48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104775</xdr:colOff>
      <xdr:row>10</xdr:row>
      <xdr:rowOff>57150</xdr:rowOff>
    </xdr:from>
    <xdr:ext cx="581025" cy="535616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686425"/>
          <a:ext cx="581025" cy="535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142875</xdr:colOff>
      <xdr:row>11</xdr:row>
      <xdr:rowOff>66675</xdr:rowOff>
    </xdr:from>
    <xdr:to>
      <xdr:col>0</xdr:col>
      <xdr:colOff>647700</xdr:colOff>
      <xdr:row>11</xdr:row>
      <xdr:rowOff>636966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505575"/>
          <a:ext cx="504825" cy="57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12</xdr:row>
      <xdr:rowOff>76201</xdr:rowOff>
    </xdr:from>
    <xdr:to>
      <xdr:col>0</xdr:col>
      <xdr:colOff>628650</xdr:colOff>
      <xdr:row>12</xdr:row>
      <xdr:rowOff>641885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62776"/>
          <a:ext cx="466725" cy="50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13</xdr:row>
      <xdr:rowOff>266700</xdr:rowOff>
    </xdr:from>
    <xdr:to>
      <xdr:col>0</xdr:col>
      <xdr:colOff>742950</xdr:colOff>
      <xdr:row>13</xdr:row>
      <xdr:rowOff>415839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781925"/>
          <a:ext cx="714375" cy="1491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</xdr:row>
      <xdr:rowOff>66675</xdr:rowOff>
    </xdr:from>
    <xdr:to>
      <xdr:col>0</xdr:col>
      <xdr:colOff>604180</xdr:colOff>
      <xdr:row>4</xdr:row>
      <xdr:rowOff>628650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24050"/>
          <a:ext cx="46130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6</xdr:row>
      <xdr:rowOff>28575</xdr:rowOff>
    </xdr:from>
    <xdr:to>
      <xdr:col>0</xdr:col>
      <xdr:colOff>523876</xdr:colOff>
      <xdr:row>6</xdr:row>
      <xdr:rowOff>633814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143250"/>
          <a:ext cx="228600" cy="54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276226</xdr:colOff>
      <xdr:row>5</xdr:row>
      <xdr:rowOff>47626</xdr:rowOff>
    </xdr:from>
    <xdr:to>
      <xdr:col>0</xdr:col>
      <xdr:colOff>485776</xdr:colOff>
      <xdr:row>5</xdr:row>
      <xdr:rowOff>670874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2533651"/>
          <a:ext cx="209550" cy="56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</xdr:row>
      <xdr:rowOff>57150</xdr:rowOff>
    </xdr:from>
    <xdr:to>
      <xdr:col>0</xdr:col>
      <xdr:colOff>561974</xdr:colOff>
      <xdr:row>3</xdr:row>
      <xdr:rowOff>642027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85875"/>
          <a:ext cx="361949" cy="52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15</xdr:row>
      <xdr:rowOff>38101</xdr:rowOff>
    </xdr:from>
    <xdr:to>
      <xdr:col>0</xdr:col>
      <xdr:colOff>619126</xdr:colOff>
      <xdr:row>15</xdr:row>
      <xdr:rowOff>674851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9115426"/>
          <a:ext cx="457200" cy="63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14</xdr:row>
      <xdr:rowOff>66675</xdr:rowOff>
    </xdr:from>
    <xdr:to>
      <xdr:col>0</xdr:col>
      <xdr:colOff>657225</xdr:colOff>
      <xdr:row>14</xdr:row>
      <xdr:rowOff>586804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10550"/>
          <a:ext cx="561975" cy="48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9</xdr:row>
      <xdr:rowOff>57150</xdr:rowOff>
    </xdr:from>
    <xdr:to>
      <xdr:col>0</xdr:col>
      <xdr:colOff>619125</xdr:colOff>
      <xdr:row>9</xdr:row>
      <xdr:rowOff>645532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4457700"/>
          <a:ext cx="466724" cy="58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CIOS%202015%20AUTORIZADO%20C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 Auto Config"/>
      <sheetName val="Quote Detail"/>
      <sheetName val="2015ex"/>
      <sheetName val="DropDowns"/>
    </sheetNames>
    <sheetDataSet>
      <sheetData sheetId="0" refreshError="1"/>
      <sheetData sheetId="1" refreshError="1"/>
      <sheetData sheetId="2" refreshError="1">
        <row r="1">
          <cell r="A1" t="str">
            <v>2416</v>
          </cell>
          <cell r="B1" t="str">
            <v>110VAC DIG SECONDARY PS</v>
          </cell>
          <cell r="C1" t="str">
            <v>60</v>
          </cell>
          <cell r="F1">
            <v>460</v>
          </cell>
        </row>
        <row r="2">
          <cell r="A2" t="str">
            <v>2418</v>
          </cell>
          <cell r="B2" t="str">
            <v>AC BUFFER MODULE (PKG OF 5)</v>
          </cell>
          <cell r="C2" t="str">
            <v>12</v>
          </cell>
          <cell r="F2">
            <v>330</v>
          </cell>
        </row>
        <row r="3">
          <cell r="A3" t="str">
            <v>2420</v>
          </cell>
          <cell r="B3" t="str">
            <v>CLOCK/TIMER MODULE - 1.80</v>
          </cell>
          <cell r="C3" t="str">
            <v>18</v>
          </cell>
          <cell r="D3" t="str">
            <v>4</v>
          </cell>
          <cell r="E3" t="str">
            <v>4-8</v>
          </cell>
          <cell r="F3">
            <v>180</v>
          </cell>
        </row>
        <row r="4">
          <cell r="C4" t="str">
            <v>18</v>
          </cell>
          <cell r="E4" t="str">
            <v>12-44</v>
          </cell>
          <cell r="F4">
            <v>171.5</v>
          </cell>
        </row>
        <row r="5">
          <cell r="C5" t="str">
            <v>18</v>
          </cell>
          <cell r="E5" t="str">
            <v>48-96</v>
          </cell>
          <cell r="F5">
            <v>169</v>
          </cell>
        </row>
        <row r="6">
          <cell r="C6" t="str">
            <v>18</v>
          </cell>
          <cell r="E6" t="str">
            <v>100+</v>
          </cell>
          <cell r="F6">
            <v>165</v>
          </cell>
        </row>
        <row r="7">
          <cell r="A7" t="str">
            <v>2421</v>
          </cell>
          <cell r="B7" t="str">
            <v>FLUSH DIG SECONDARY - 1.80</v>
          </cell>
          <cell r="C7" t="str">
            <v>18</v>
          </cell>
          <cell r="D7" t="str">
            <v>4</v>
          </cell>
          <cell r="E7" t="str">
            <v>4-8</v>
          </cell>
          <cell r="F7">
            <v>231.5</v>
          </cell>
        </row>
        <row r="8">
          <cell r="C8" t="str">
            <v>18</v>
          </cell>
          <cell r="E8" t="str">
            <v>12-44</v>
          </cell>
          <cell r="F8">
            <v>228.5</v>
          </cell>
        </row>
        <row r="9">
          <cell r="C9" t="str">
            <v>18</v>
          </cell>
          <cell r="E9" t="str">
            <v>48-96</v>
          </cell>
          <cell r="F9">
            <v>226</v>
          </cell>
        </row>
        <row r="10">
          <cell r="C10" t="str">
            <v>18</v>
          </cell>
          <cell r="E10" t="str">
            <v>100+</v>
          </cell>
          <cell r="F10">
            <v>221</v>
          </cell>
        </row>
        <row r="11">
          <cell r="A11" t="str">
            <v>2422</v>
          </cell>
          <cell r="B11" t="str">
            <v>SURF DIG CLOCK/TIMER - 1.80</v>
          </cell>
          <cell r="C11" t="str">
            <v>18</v>
          </cell>
          <cell r="E11" t="str">
            <v>1-11</v>
          </cell>
          <cell r="F11">
            <v>260</v>
          </cell>
        </row>
        <row r="12">
          <cell r="C12" t="str">
            <v>18</v>
          </cell>
          <cell r="E12" t="str">
            <v>12-44</v>
          </cell>
          <cell r="F12">
            <v>257.5</v>
          </cell>
        </row>
        <row r="13">
          <cell r="C13" t="str">
            <v>18</v>
          </cell>
          <cell r="E13" t="str">
            <v>45-99</v>
          </cell>
          <cell r="F13">
            <v>255</v>
          </cell>
        </row>
        <row r="14">
          <cell r="C14" t="str">
            <v>18</v>
          </cell>
          <cell r="E14" t="str">
            <v>100+</v>
          </cell>
          <cell r="F14">
            <v>249.5</v>
          </cell>
        </row>
        <row r="15">
          <cell r="A15" t="str">
            <v>2423</v>
          </cell>
          <cell r="B15" t="str">
            <v>ELAPSED TIMER SWITCH KIT</v>
          </cell>
          <cell r="C15" t="str">
            <v>60</v>
          </cell>
          <cell r="F15">
            <v>150</v>
          </cell>
        </row>
        <row r="16">
          <cell r="A16" t="str">
            <v>2423G</v>
          </cell>
          <cell r="B16" t="str">
            <v>GRAY ELAPSED TIMER SWITCH</v>
          </cell>
          <cell r="C16" t="str">
            <v>60</v>
          </cell>
          <cell r="F16">
            <v>150</v>
          </cell>
        </row>
        <row r="17">
          <cell r="A17" t="str">
            <v>2434</v>
          </cell>
          <cell r="B17" t="str">
            <v>DUAL MOUNTING KIT FOR 2422</v>
          </cell>
          <cell r="C17" t="str">
            <v>60</v>
          </cell>
          <cell r="F17">
            <v>217.5</v>
          </cell>
        </row>
        <row r="18">
          <cell r="A18" t="str">
            <v>2515</v>
          </cell>
          <cell r="B18" t="str">
            <v>24VAC 3.5A X 2 UL LIST CLK PWR SPLY</v>
          </cell>
          <cell r="C18" t="str">
            <v>60</v>
          </cell>
          <cell r="F18">
            <v>430</v>
          </cell>
        </row>
        <row r="19">
          <cell r="A19" t="str">
            <v>2520</v>
          </cell>
          <cell r="B19" t="str">
            <v>DIGITAL SECONDARY MOD- 2.5</v>
          </cell>
          <cell r="C19" t="str">
            <v>18</v>
          </cell>
          <cell r="E19" t="str">
            <v>1-8</v>
          </cell>
          <cell r="F19">
            <v>212.5</v>
          </cell>
        </row>
        <row r="20">
          <cell r="C20" t="str">
            <v>18</v>
          </cell>
          <cell r="E20" t="str">
            <v>9-44</v>
          </cell>
          <cell r="F20">
            <v>210</v>
          </cell>
        </row>
        <row r="21">
          <cell r="C21" t="str">
            <v>18</v>
          </cell>
          <cell r="E21" t="str">
            <v>45-96</v>
          </cell>
          <cell r="F21">
            <v>207.5</v>
          </cell>
        </row>
        <row r="22">
          <cell r="C22" t="str">
            <v>18</v>
          </cell>
          <cell r="E22" t="str">
            <v>97+</v>
          </cell>
          <cell r="F22">
            <v>202.5</v>
          </cell>
        </row>
        <row r="23">
          <cell r="A23" t="str">
            <v>2521</v>
          </cell>
          <cell r="B23" t="str">
            <v>FLUSH DIG SECONDARY - 2.5</v>
          </cell>
          <cell r="C23" t="str">
            <v>18</v>
          </cell>
          <cell r="E23" t="str">
            <v>1-8</v>
          </cell>
          <cell r="F23">
            <v>252.5</v>
          </cell>
        </row>
        <row r="24">
          <cell r="C24" t="str">
            <v>18</v>
          </cell>
          <cell r="E24" t="str">
            <v>9-44</v>
          </cell>
          <cell r="F24">
            <v>250</v>
          </cell>
        </row>
        <row r="25">
          <cell r="C25" t="str">
            <v>18</v>
          </cell>
          <cell r="E25" t="str">
            <v>45-96</v>
          </cell>
          <cell r="F25">
            <v>247.5</v>
          </cell>
        </row>
        <row r="26">
          <cell r="C26" t="str">
            <v>18</v>
          </cell>
          <cell r="E26" t="str">
            <v>97+</v>
          </cell>
          <cell r="F26">
            <v>242.5</v>
          </cell>
        </row>
        <row r="27">
          <cell r="A27" t="str">
            <v>2522</v>
          </cell>
          <cell r="B27" t="str">
            <v>SURF DIG SECONDARY - 2.5</v>
          </cell>
          <cell r="C27" t="str">
            <v>18</v>
          </cell>
          <cell r="E27" t="str">
            <v>45-96</v>
          </cell>
          <cell r="F27">
            <v>270</v>
          </cell>
        </row>
        <row r="28">
          <cell r="C28" t="str">
            <v>18</v>
          </cell>
          <cell r="E28" t="str">
            <v>97+</v>
          </cell>
          <cell r="F28">
            <v>257.5</v>
          </cell>
        </row>
        <row r="29">
          <cell r="A29" t="str">
            <v>2524</v>
          </cell>
          <cell r="B29" t="str">
            <v>MASTER CLOCK/COMM CTRL PANEL</v>
          </cell>
          <cell r="C29" t="str">
            <v>60</v>
          </cell>
          <cell r="F29">
            <v>3475</v>
          </cell>
        </row>
        <row r="30">
          <cell r="A30" t="str">
            <v>2534</v>
          </cell>
          <cell r="B30" t="str">
            <v>DOUBLE FACED 2522 MNTG KIT</v>
          </cell>
          <cell r="C30" t="str">
            <v>60</v>
          </cell>
          <cell r="F30">
            <v>270</v>
          </cell>
        </row>
        <row r="31">
          <cell r="A31" t="str">
            <v>301103</v>
          </cell>
          <cell r="B31" t="str">
            <v>Universal Wireless Wall Unit</v>
          </cell>
          <cell r="C31" t="str">
            <v>60</v>
          </cell>
          <cell r="F31">
            <v>326.7</v>
          </cell>
        </row>
        <row r="32">
          <cell r="A32" t="str">
            <v>301200</v>
          </cell>
          <cell r="B32" t="str">
            <v>Wireless Bed Unit-Socket (HR)</v>
          </cell>
          <cell r="C32" t="str">
            <v>60</v>
          </cell>
          <cell r="F32">
            <v>342.9</v>
          </cell>
        </row>
        <row r="33">
          <cell r="A33" t="str">
            <v>301210</v>
          </cell>
          <cell r="B33" t="str">
            <v>Wireless Bed Unit -Plug (Stryker)</v>
          </cell>
          <cell r="C33" t="str">
            <v>60</v>
          </cell>
          <cell r="F33">
            <v>342.9</v>
          </cell>
        </row>
        <row r="34">
          <cell r="A34" t="str">
            <v>301300</v>
          </cell>
          <cell r="B34" t="str">
            <v>Wireless Bed Interface-Demo</v>
          </cell>
          <cell r="C34" t="str">
            <v>12</v>
          </cell>
          <cell r="F34">
            <v>968.63</v>
          </cell>
        </row>
        <row r="35">
          <cell r="A35" t="str">
            <v>350000</v>
          </cell>
          <cell r="B35" t="str">
            <v>Responder 5 Demonstration Unit</v>
          </cell>
          <cell r="C35" t="str">
            <v>12</v>
          </cell>
          <cell r="F35">
            <v>30750</v>
          </cell>
        </row>
        <row r="36">
          <cell r="A36" t="str">
            <v>350002</v>
          </cell>
          <cell r="B36" t="str">
            <v>L-Net T-Tap Module (25)</v>
          </cell>
          <cell r="C36" t="str">
            <v>12</v>
          </cell>
          <cell r="F36">
            <v>596.25</v>
          </cell>
        </row>
        <row r="37">
          <cell r="A37" t="str">
            <v>350003</v>
          </cell>
          <cell r="B37" t="str">
            <v>L-Net Termination Resistor (10)</v>
          </cell>
          <cell r="C37" t="str">
            <v>12</v>
          </cell>
          <cell r="F37">
            <v>512.5</v>
          </cell>
        </row>
        <row r="38">
          <cell r="A38" t="str">
            <v>350004</v>
          </cell>
          <cell r="B38" t="str">
            <v>L-Net Hub Adapter</v>
          </cell>
          <cell r="C38" t="str">
            <v>60</v>
          </cell>
          <cell r="F38">
            <v>283.14999999999998</v>
          </cell>
        </row>
        <row r="39">
          <cell r="A39" t="str">
            <v>350005</v>
          </cell>
          <cell r="B39" t="str">
            <v>M-Net Divider Module</v>
          </cell>
          <cell r="C39" t="str">
            <v>60</v>
          </cell>
          <cell r="F39">
            <v>58.95</v>
          </cell>
        </row>
        <row r="40">
          <cell r="A40" t="str">
            <v>350006</v>
          </cell>
          <cell r="B40" t="str">
            <v>Crimping Tool Adapter</v>
          </cell>
          <cell r="C40" t="str">
            <v>12</v>
          </cell>
          <cell r="F40">
            <v>76.88</v>
          </cell>
        </row>
        <row r="41">
          <cell r="A41" t="str">
            <v>350007</v>
          </cell>
          <cell r="B41" t="str">
            <v>Station Removal Tool</v>
          </cell>
          <cell r="C41" t="str">
            <v>12</v>
          </cell>
          <cell r="F41">
            <v>37.799999999999997</v>
          </cell>
        </row>
        <row r="42">
          <cell r="A42" t="str">
            <v>350008</v>
          </cell>
          <cell r="B42" t="str">
            <v>Clear Cover - 1&amp;2 Button Stations</v>
          </cell>
          <cell r="C42" t="str">
            <v>18</v>
          </cell>
          <cell r="F42">
            <v>59.93</v>
          </cell>
        </row>
        <row r="43">
          <cell r="A43" t="str">
            <v>350009</v>
          </cell>
          <cell r="B43" t="str">
            <v>Battery Replacement Kit - Pwr Supply</v>
          </cell>
          <cell r="C43" t="str">
            <v>12</v>
          </cell>
          <cell r="F43">
            <v>104.55</v>
          </cell>
        </row>
        <row r="44">
          <cell r="A44" t="str">
            <v>350011</v>
          </cell>
          <cell r="B44" t="str">
            <v>Bio-seals - Cancel Button(10)</v>
          </cell>
          <cell r="C44" t="str">
            <v>0</v>
          </cell>
          <cell r="F44">
            <v>24.38</v>
          </cell>
        </row>
        <row r="45">
          <cell r="A45" t="str">
            <v>350012</v>
          </cell>
          <cell r="B45" t="str">
            <v>Bio-seals - Small Push Buttons(10)</v>
          </cell>
          <cell r="C45" t="str">
            <v>0</v>
          </cell>
          <cell r="F45">
            <v>26.25</v>
          </cell>
        </row>
        <row r="46">
          <cell r="A46" t="str">
            <v>350013</v>
          </cell>
          <cell r="B46" t="str">
            <v>Bio-seals - Large Push Button(10)</v>
          </cell>
          <cell r="C46" t="str">
            <v>0</v>
          </cell>
          <cell r="F46">
            <v>35.630000000000003</v>
          </cell>
        </row>
        <row r="47">
          <cell r="A47" t="str">
            <v>350014</v>
          </cell>
          <cell r="B47" t="str">
            <v>Bio-seals-Left side Duty/Staff Stn(10)</v>
          </cell>
          <cell r="C47" t="str">
            <v>0</v>
          </cell>
          <cell r="F47">
            <v>36.25</v>
          </cell>
        </row>
        <row r="48">
          <cell r="A48" t="str">
            <v>350015</v>
          </cell>
          <cell r="B48" t="str">
            <v>Bio-seals-Right side Enh.Pt Stn(10)</v>
          </cell>
          <cell r="C48" t="str">
            <v>0</v>
          </cell>
          <cell r="F48">
            <v>36.25</v>
          </cell>
        </row>
        <row r="49">
          <cell r="A49" t="str">
            <v>350016</v>
          </cell>
          <cell r="B49" t="str">
            <v>Bio-seals-Staff Terminal LCD(5)</v>
          </cell>
          <cell r="C49" t="str">
            <v>0</v>
          </cell>
          <cell r="F49">
            <v>71.25</v>
          </cell>
        </row>
        <row r="50">
          <cell r="A50" t="str">
            <v>350017</v>
          </cell>
          <cell r="B50" t="str">
            <v>L-Net T-Tap Insulator (25)</v>
          </cell>
          <cell r="C50" t="str">
            <v>60</v>
          </cell>
          <cell r="F50">
            <v>42.28</v>
          </cell>
        </row>
        <row r="51">
          <cell r="A51" t="str">
            <v>350018</v>
          </cell>
          <cell r="B51" t="str">
            <v>8-pin in line connector CAT5/CAT6 (100)</v>
          </cell>
          <cell r="C51" t="str">
            <v>12</v>
          </cell>
          <cell r="F51">
            <v>325.63</v>
          </cell>
        </row>
        <row r="52">
          <cell r="A52" t="str">
            <v>350019</v>
          </cell>
          <cell r="B52" t="str">
            <v>L-Net Tester</v>
          </cell>
          <cell r="C52" t="str">
            <v>18</v>
          </cell>
          <cell r="F52">
            <v>65.03</v>
          </cell>
        </row>
        <row r="53">
          <cell r="A53" t="str">
            <v>350022</v>
          </cell>
          <cell r="B53" t="str">
            <v>Clear Button Cover - Enhanced Patient Stn.</v>
          </cell>
          <cell r="C53" t="str">
            <v>18</v>
          </cell>
          <cell r="F53">
            <v>40.799999999999997</v>
          </cell>
        </row>
        <row r="54">
          <cell r="A54" t="str">
            <v>350023</v>
          </cell>
          <cell r="B54" t="str">
            <v>Clear Button Cover - 4 Button Stn</v>
          </cell>
          <cell r="C54" t="str">
            <v>18</v>
          </cell>
          <cell r="F54">
            <v>58.75</v>
          </cell>
        </row>
        <row r="55">
          <cell r="A55" t="str">
            <v>350024</v>
          </cell>
          <cell r="B55" t="str">
            <v>Pillow Spkr Cord Grips (20)</v>
          </cell>
          <cell r="C55" t="str">
            <v>12</v>
          </cell>
          <cell r="F55">
            <v>76.88</v>
          </cell>
        </row>
        <row r="56">
          <cell r="A56" t="str">
            <v>350025</v>
          </cell>
          <cell r="B56" t="str">
            <v>3-gang Adapter Plates (10)</v>
          </cell>
          <cell r="C56" t="str">
            <v>12</v>
          </cell>
          <cell r="F56">
            <v>69.38</v>
          </cell>
        </row>
        <row r="57">
          <cell r="A57" t="str">
            <v>350026</v>
          </cell>
          <cell r="B57" t="str">
            <v>1-gang Adapter Plates (10)</v>
          </cell>
          <cell r="C57" t="str">
            <v>12</v>
          </cell>
          <cell r="F57">
            <v>51.25</v>
          </cell>
        </row>
        <row r="58">
          <cell r="A58" t="str">
            <v>350100</v>
          </cell>
          <cell r="B58" t="str">
            <v>Call-Cord w/Tilt-Release DIN</v>
          </cell>
          <cell r="C58" t="str">
            <v>12</v>
          </cell>
          <cell r="F58">
            <v>73.95</v>
          </cell>
        </row>
        <row r="59">
          <cell r="A59" t="str">
            <v>350200</v>
          </cell>
          <cell r="B59" t="str">
            <v>Enhanced Pillow Spkr -TV - Digital Vol</v>
          </cell>
          <cell r="C59" t="str">
            <v>24</v>
          </cell>
          <cell r="F59">
            <v>307.35000000000002</v>
          </cell>
        </row>
        <row r="60">
          <cell r="A60" t="str">
            <v>350201</v>
          </cell>
          <cell r="B60" t="str">
            <v>Enhanced Pillow Spkr -1 light - Digital Vol</v>
          </cell>
          <cell r="C60" t="str">
            <v>24</v>
          </cell>
          <cell r="F60">
            <v>307.35000000000002</v>
          </cell>
        </row>
        <row r="61">
          <cell r="A61" t="str">
            <v>350202</v>
          </cell>
          <cell r="B61" t="str">
            <v>Enhanced Pillow Spkr -2 lights - Digital Vol</v>
          </cell>
          <cell r="C61" t="str">
            <v>24</v>
          </cell>
          <cell r="F61">
            <v>307.35000000000002</v>
          </cell>
        </row>
        <row r="62">
          <cell r="A62" t="str">
            <v>350205</v>
          </cell>
          <cell r="B62" t="str">
            <v>Enhanced Pillow Speaker - TV - Analog Vol</v>
          </cell>
          <cell r="C62" t="str">
            <v>24</v>
          </cell>
          <cell r="F62">
            <v>307.95</v>
          </cell>
        </row>
        <row r="63">
          <cell r="A63" t="str">
            <v>350206</v>
          </cell>
          <cell r="B63" t="str">
            <v>Enhanced Pillow Speaker - 1 light - Analog Vol</v>
          </cell>
          <cell r="C63" t="str">
            <v>24</v>
          </cell>
          <cell r="F63">
            <v>307.95</v>
          </cell>
        </row>
        <row r="64">
          <cell r="A64" t="str">
            <v>350207</v>
          </cell>
          <cell r="B64" t="str">
            <v>Enhanced Pillow Speaker - 2 lights - Analog Vol</v>
          </cell>
          <cell r="C64" t="str">
            <v>24</v>
          </cell>
          <cell r="F64">
            <v>307.95</v>
          </cell>
        </row>
        <row r="65">
          <cell r="A65" t="str">
            <v>350220</v>
          </cell>
          <cell r="B65" t="str">
            <v>Standard Pillow Speaker-TV - Digital Vol</v>
          </cell>
          <cell r="C65" t="str">
            <v>24</v>
          </cell>
          <cell r="F65">
            <v>299.38</v>
          </cell>
        </row>
        <row r="66">
          <cell r="A66" t="str">
            <v>350221</v>
          </cell>
          <cell r="B66" t="str">
            <v>Standard Pillow Spkr-1 light - Digital Vol</v>
          </cell>
          <cell r="C66" t="str">
            <v>24</v>
          </cell>
          <cell r="F66">
            <v>299.38</v>
          </cell>
        </row>
        <row r="67">
          <cell r="A67" t="str">
            <v>350222</v>
          </cell>
          <cell r="B67" t="str">
            <v>Standard Pillow Spkr -2 lights - Digital Vol</v>
          </cell>
          <cell r="C67" t="str">
            <v>24</v>
          </cell>
          <cell r="F67">
            <v>299.38</v>
          </cell>
        </row>
        <row r="68">
          <cell r="A68" t="str">
            <v>350225</v>
          </cell>
          <cell r="B68" t="str">
            <v>Standard Pillow Speaker - TV -  Analog Vol</v>
          </cell>
          <cell r="C68" t="str">
            <v>24</v>
          </cell>
          <cell r="F68">
            <v>299.68</v>
          </cell>
        </row>
        <row r="69">
          <cell r="A69" t="str">
            <v>350226</v>
          </cell>
          <cell r="B69" t="str">
            <v>Standard Pillow Speaker - 1 light - Analog Vol</v>
          </cell>
          <cell r="C69" t="str">
            <v>24</v>
          </cell>
          <cell r="F69">
            <v>299.68</v>
          </cell>
        </row>
        <row r="70">
          <cell r="A70" t="str">
            <v>350227</v>
          </cell>
          <cell r="B70" t="str">
            <v>Standard Pillow Speaker - 2 lights -  Analog Vol</v>
          </cell>
          <cell r="C70" t="str">
            <v>24</v>
          </cell>
          <cell r="F70">
            <v>299.68</v>
          </cell>
        </row>
        <row r="71">
          <cell r="A71" t="str">
            <v>350240</v>
          </cell>
          <cell r="B71" t="str">
            <v>Basic Pillow Speaker-TV</v>
          </cell>
          <cell r="C71" t="str">
            <v>24</v>
          </cell>
          <cell r="F71">
            <v>205.13</v>
          </cell>
        </row>
        <row r="72">
          <cell r="A72" t="str">
            <v>350241</v>
          </cell>
          <cell r="B72" t="str">
            <v>Basic Pillow Spkr-1 light</v>
          </cell>
          <cell r="C72" t="str">
            <v>24</v>
          </cell>
          <cell r="F72">
            <v>187.5</v>
          </cell>
        </row>
        <row r="73">
          <cell r="A73" t="str">
            <v>350242</v>
          </cell>
          <cell r="B73" t="str">
            <v>Basic Pillow Spkr-2 lights</v>
          </cell>
          <cell r="C73" t="str">
            <v>24</v>
          </cell>
          <cell r="F73">
            <v>205.13</v>
          </cell>
        </row>
        <row r="74">
          <cell r="A74" t="str">
            <v>350300</v>
          </cell>
          <cell r="B74" t="str">
            <v>Remote Tilt-Release DIN Station</v>
          </cell>
          <cell r="C74" t="str">
            <v>60</v>
          </cell>
          <cell r="F74">
            <v>191.55</v>
          </cell>
        </row>
        <row r="75">
          <cell r="A75" t="str">
            <v>350301</v>
          </cell>
          <cell r="B75" t="str">
            <v>Remote Std 8-pin DIN Station</v>
          </cell>
          <cell r="C75" t="str">
            <v>60</v>
          </cell>
          <cell r="F75">
            <v>199.88</v>
          </cell>
        </row>
        <row r="76">
          <cell r="A76" t="str">
            <v>350302</v>
          </cell>
          <cell r="B76" t="str">
            <v>Feature Bed Control Module</v>
          </cell>
          <cell r="C76" t="str">
            <v>60</v>
          </cell>
          <cell r="F76">
            <v>176.18</v>
          </cell>
        </row>
        <row r="77">
          <cell r="A77" t="str">
            <v>351000</v>
          </cell>
          <cell r="B77" t="str">
            <v>Branch Regional Controller</v>
          </cell>
          <cell r="C77" t="str">
            <v>60</v>
          </cell>
          <cell r="F77">
            <v>1660.05</v>
          </cell>
        </row>
        <row r="78">
          <cell r="A78" t="str">
            <v>351001</v>
          </cell>
          <cell r="B78" t="str">
            <v>Branch Regional Controller V2</v>
          </cell>
          <cell r="C78" t="str">
            <v>0</v>
          </cell>
          <cell r="F78">
            <v>1660.05</v>
          </cell>
        </row>
        <row r="79">
          <cell r="A79" t="str">
            <v>351002</v>
          </cell>
          <cell r="B79" t="str">
            <v>Responder Ntwk Adapter Module</v>
          </cell>
          <cell r="C79" t="str">
            <v>60</v>
          </cell>
          <cell r="F79">
            <v>11018.75</v>
          </cell>
        </row>
        <row r="80">
          <cell r="A80" t="str">
            <v>351003</v>
          </cell>
          <cell r="B80" t="str">
            <v>Power Supply w/ Batt. Backup</v>
          </cell>
          <cell r="C80" t="str">
            <v>60</v>
          </cell>
          <cell r="F80">
            <v>1230</v>
          </cell>
        </row>
        <row r="81">
          <cell r="A81" t="str">
            <v>351004</v>
          </cell>
          <cell r="B81" t="str">
            <v>8 port Ethernet Switch wPOE</v>
          </cell>
          <cell r="C81" t="str">
            <v>60</v>
          </cell>
          <cell r="F81">
            <v>1089.7</v>
          </cell>
        </row>
        <row r="82">
          <cell r="A82" t="str">
            <v>351006</v>
          </cell>
          <cell r="B82" t="str">
            <v>Fiber Optic Adapter Module</v>
          </cell>
          <cell r="C82" t="str">
            <v>60</v>
          </cell>
          <cell r="F82">
            <v>485.6</v>
          </cell>
        </row>
        <row r="83">
          <cell r="A83" t="str">
            <v>351010</v>
          </cell>
          <cell r="B83" t="str">
            <v>Responder Network Concentrator</v>
          </cell>
          <cell r="C83" t="str">
            <v>60</v>
          </cell>
          <cell r="F83">
            <v>11531.25</v>
          </cell>
        </row>
        <row r="84">
          <cell r="A84" t="str">
            <v>351101</v>
          </cell>
          <cell r="B84" t="str">
            <v>Rack Mount Kit for Switches</v>
          </cell>
          <cell r="C84" t="str">
            <v>60</v>
          </cell>
          <cell r="F84">
            <v>102.5</v>
          </cell>
        </row>
        <row r="85">
          <cell r="A85" t="str">
            <v>351102</v>
          </cell>
          <cell r="B85" t="str">
            <v>Wall Mounting Cabinet-Head-end</v>
          </cell>
          <cell r="C85" t="str">
            <v>60</v>
          </cell>
          <cell r="F85">
            <v>1088.75</v>
          </cell>
        </row>
        <row r="86">
          <cell r="A86" t="str">
            <v>351200</v>
          </cell>
          <cell r="B86" t="str">
            <v>Nurse Console</v>
          </cell>
          <cell r="C86" t="str">
            <v>60</v>
          </cell>
          <cell r="F86">
            <v>2009</v>
          </cell>
        </row>
        <row r="87">
          <cell r="A87" t="str">
            <v>351201</v>
          </cell>
          <cell r="B87" t="str">
            <v>Console Receptacle</v>
          </cell>
          <cell r="C87" t="str">
            <v>60</v>
          </cell>
          <cell r="F87">
            <v>81.349999999999994</v>
          </cell>
        </row>
        <row r="88">
          <cell r="A88" t="str">
            <v>351203</v>
          </cell>
          <cell r="B88" t="str">
            <v>Console Desk Stand (R4K, R5)</v>
          </cell>
          <cell r="C88" t="str">
            <v>60</v>
          </cell>
          <cell r="F88">
            <v>150.44999999999999</v>
          </cell>
        </row>
        <row r="89">
          <cell r="A89" t="str">
            <v>351300</v>
          </cell>
          <cell r="B89" t="str">
            <v>Staff Terminal</v>
          </cell>
          <cell r="C89" t="str">
            <v>60</v>
          </cell>
          <cell r="F89">
            <v>1555.5</v>
          </cell>
        </row>
        <row r="90">
          <cell r="A90" t="str">
            <v>352000</v>
          </cell>
          <cell r="B90" t="str">
            <v>Corridor Light - 4 pos.</v>
          </cell>
          <cell r="C90" t="str">
            <v>60</v>
          </cell>
          <cell r="F90">
            <v>582.98</v>
          </cell>
        </row>
        <row r="91">
          <cell r="A91" t="str">
            <v>352004</v>
          </cell>
          <cell r="B91" t="str">
            <v>Mini Corridor Light</v>
          </cell>
          <cell r="C91" t="str">
            <v>60</v>
          </cell>
          <cell r="F91">
            <v>157.6</v>
          </cell>
        </row>
        <row r="92">
          <cell r="A92" t="str">
            <v>352020</v>
          </cell>
          <cell r="B92" t="str">
            <v>Domeless Corridor Controller</v>
          </cell>
          <cell r="C92" t="str">
            <v>60</v>
          </cell>
          <cell r="F92">
            <v>583</v>
          </cell>
        </row>
        <row r="93">
          <cell r="A93" t="str">
            <v>353000</v>
          </cell>
          <cell r="B93" t="str">
            <v>Single Patient Station</v>
          </cell>
          <cell r="C93" t="str">
            <v>60</v>
          </cell>
          <cell r="F93">
            <v>512.75</v>
          </cell>
        </row>
        <row r="94">
          <cell r="A94" t="str">
            <v>353001</v>
          </cell>
          <cell r="B94" t="str">
            <v>Enhanced Single Patient Stn</v>
          </cell>
          <cell r="C94" t="str">
            <v>60</v>
          </cell>
          <cell r="F94">
            <v>582.98</v>
          </cell>
        </row>
        <row r="95">
          <cell r="A95" t="str">
            <v>353010</v>
          </cell>
          <cell r="B95" t="str">
            <v>Dual Patient Station</v>
          </cell>
          <cell r="C95" t="str">
            <v>60</v>
          </cell>
          <cell r="F95">
            <v>622.70000000000005</v>
          </cell>
        </row>
        <row r="96">
          <cell r="A96" t="str">
            <v>353100</v>
          </cell>
          <cell r="B96" t="str">
            <v>Duty Station</v>
          </cell>
          <cell r="C96" t="str">
            <v>60</v>
          </cell>
          <cell r="F96">
            <v>504.18</v>
          </cell>
        </row>
        <row r="97">
          <cell r="A97" t="str">
            <v>353101</v>
          </cell>
          <cell r="B97" t="str">
            <v>Staff Station</v>
          </cell>
          <cell r="C97" t="str">
            <v>60</v>
          </cell>
          <cell r="F97">
            <v>491.35</v>
          </cell>
        </row>
        <row r="98">
          <cell r="A98" t="str">
            <v>353200</v>
          </cell>
          <cell r="B98" t="str">
            <v>Remote Audio Output Station</v>
          </cell>
          <cell r="C98" t="str">
            <v>60</v>
          </cell>
          <cell r="F98">
            <v>384.38</v>
          </cell>
        </row>
        <row r="99">
          <cell r="A99" t="str">
            <v>353201</v>
          </cell>
          <cell r="B99" t="str">
            <v>Remote Audio Output Module</v>
          </cell>
          <cell r="C99" t="str">
            <v>60</v>
          </cell>
          <cell r="F99">
            <v>301.73</v>
          </cell>
        </row>
        <row r="100">
          <cell r="A100" t="str">
            <v>354000</v>
          </cell>
          <cell r="B100" t="str">
            <v>Pull-cord Station with Audio</v>
          </cell>
          <cell r="C100" t="str">
            <v>60</v>
          </cell>
          <cell r="F100">
            <v>344.03</v>
          </cell>
        </row>
        <row r="101">
          <cell r="A101" t="str">
            <v>354001</v>
          </cell>
          <cell r="B101" t="str">
            <v>Pull-cord Station</v>
          </cell>
          <cell r="C101" t="str">
            <v>60</v>
          </cell>
          <cell r="F101">
            <v>142.85</v>
          </cell>
        </row>
        <row r="102">
          <cell r="A102" t="str">
            <v>354002</v>
          </cell>
          <cell r="B102" t="str">
            <v>Pull-cord Stn w/Call Button</v>
          </cell>
          <cell r="C102" t="str">
            <v>60</v>
          </cell>
          <cell r="F102">
            <v>207.58</v>
          </cell>
        </row>
        <row r="103">
          <cell r="A103" t="str">
            <v>354010</v>
          </cell>
          <cell r="B103" t="str">
            <v>Cancel Station</v>
          </cell>
          <cell r="C103" t="str">
            <v>60</v>
          </cell>
          <cell r="F103">
            <v>161.44999999999999</v>
          </cell>
        </row>
        <row r="104">
          <cell r="A104" t="str">
            <v>354011</v>
          </cell>
          <cell r="B104" t="str">
            <v>Code Station</v>
          </cell>
          <cell r="C104" t="str">
            <v>60</v>
          </cell>
          <cell r="F104">
            <v>161.44999999999999</v>
          </cell>
        </row>
        <row r="105">
          <cell r="A105" t="str">
            <v>354012</v>
          </cell>
          <cell r="B105" t="str">
            <v>Staff Assist Station</v>
          </cell>
          <cell r="C105" t="str">
            <v>60</v>
          </cell>
          <cell r="F105">
            <v>161.44999999999999</v>
          </cell>
        </row>
        <row r="106">
          <cell r="A106" t="str">
            <v>354015</v>
          </cell>
          <cell r="B106" t="str">
            <v>Staff Assist / Code Station</v>
          </cell>
          <cell r="C106" t="str">
            <v>60</v>
          </cell>
          <cell r="F106">
            <v>167.85</v>
          </cell>
        </row>
        <row r="107">
          <cell r="A107" t="str">
            <v>354016</v>
          </cell>
          <cell r="B107" t="str">
            <v>Bed Status Station</v>
          </cell>
          <cell r="C107" t="str">
            <v>60</v>
          </cell>
          <cell r="F107">
            <v>215.25</v>
          </cell>
        </row>
        <row r="108">
          <cell r="A108" t="str">
            <v>354017</v>
          </cell>
          <cell r="B108" t="str">
            <v>Staff Registration Station</v>
          </cell>
          <cell r="C108" t="str">
            <v>60</v>
          </cell>
          <cell r="F108">
            <v>214.2</v>
          </cell>
        </row>
        <row r="109">
          <cell r="A109" t="str">
            <v>354018</v>
          </cell>
          <cell r="B109" t="str">
            <v>2 jack Station</v>
          </cell>
          <cell r="C109" t="str">
            <v>60</v>
          </cell>
          <cell r="F109">
            <v>191.55</v>
          </cell>
        </row>
        <row r="110">
          <cell r="A110" t="str">
            <v>354100</v>
          </cell>
          <cell r="B110" t="str">
            <v>Input Module - 2 point</v>
          </cell>
          <cell r="C110" t="str">
            <v>60</v>
          </cell>
          <cell r="F110">
            <v>160.15</v>
          </cell>
        </row>
        <row r="111">
          <cell r="A111" t="str">
            <v>354101</v>
          </cell>
          <cell r="B111" t="str">
            <v>Output Module-High Current</v>
          </cell>
          <cell r="C111" t="str">
            <v>60</v>
          </cell>
          <cell r="F111">
            <v>222.95</v>
          </cell>
        </row>
        <row r="112">
          <cell r="A112" t="str">
            <v>354102</v>
          </cell>
          <cell r="B112" t="str">
            <v>Output Module - Dry Contact</v>
          </cell>
          <cell r="C112" t="str">
            <v>60</v>
          </cell>
          <cell r="F112">
            <v>176.18</v>
          </cell>
        </row>
        <row r="113">
          <cell r="A113" t="str">
            <v>354103</v>
          </cell>
          <cell r="B113" t="str">
            <v>Output Module - Low Current</v>
          </cell>
          <cell r="C113" t="str">
            <v>60</v>
          </cell>
          <cell r="F113">
            <v>177.88</v>
          </cell>
        </row>
        <row r="114">
          <cell r="A114" t="str">
            <v>355000</v>
          </cell>
          <cell r="B114" t="str">
            <v>R5Ware Firmware Diagnostics</v>
          </cell>
          <cell r="C114" t="str">
            <v>12</v>
          </cell>
          <cell r="F114">
            <v>0</v>
          </cell>
        </row>
        <row r="115">
          <cell r="A115" t="str">
            <v>355001</v>
          </cell>
          <cell r="B115" t="str">
            <v>Interface - Pocket Page - 25 Beds</v>
          </cell>
          <cell r="C115" t="str">
            <v>12</v>
          </cell>
          <cell r="F115">
            <v>735.45</v>
          </cell>
        </row>
        <row r="116">
          <cell r="A116" t="str">
            <v>355002</v>
          </cell>
          <cell r="B116" t="str">
            <v>Interface - Telephone - 25 Beds</v>
          </cell>
          <cell r="C116" t="str">
            <v>12</v>
          </cell>
          <cell r="F116">
            <v>2206.33</v>
          </cell>
        </row>
        <row r="117">
          <cell r="A117" t="str">
            <v>366102</v>
          </cell>
          <cell r="B117" t="str">
            <v>PC Console (Responder 5 Apps) - 25 Beds</v>
          </cell>
          <cell r="C117" t="str">
            <v>12</v>
          </cell>
          <cell r="F117">
            <v>2206.5</v>
          </cell>
        </row>
        <row r="118">
          <cell r="A118" t="str">
            <v>366104</v>
          </cell>
          <cell r="B118" t="str">
            <v>Staff Assignment Client - 25 Beds</v>
          </cell>
          <cell r="C118" t="str">
            <v>12</v>
          </cell>
          <cell r="F118">
            <v>2206.33</v>
          </cell>
        </row>
        <row r="119">
          <cell r="A119" t="str">
            <v>366200</v>
          </cell>
          <cell r="B119" t="str">
            <v>Reports Manager - 25 Beds</v>
          </cell>
          <cell r="C119" t="str">
            <v>12</v>
          </cell>
          <cell r="F119">
            <v>2206.33</v>
          </cell>
        </row>
        <row r="120">
          <cell r="A120" t="str">
            <v>366401</v>
          </cell>
          <cell r="B120" t="str">
            <v>Interface - Location (RTLS) - 25 Beds</v>
          </cell>
          <cell r="C120" t="str">
            <v>12</v>
          </cell>
          <cell r="F120">
            <v>2206.33</v>
          </cell>
        </row>
        <row r="121">
          <cell r="A121" t="str">
            <v>366402</v>
          </cell>
          <cell r="B121" t="str">
            <v>Interface - HL7 (ADT) - 25 Beds</v>
          </cell>
          <cell r="C121" t="str">
            <v>12</v>
          </cell>
          <cell r="F121">
            <v>2206.33</v>
          </cell>
        </row>
        <row r="122">
          <cell r="A122" t="str">
            <v>366403</v>
          </cell>
          <cell r="B122" t="str">
            <v>Interface - Resp SYNC - 25 Beds</v>
          </cell>
          <cell r="C122" t="str">
            <v>12</v>
          </cell>
          <cell r="F122">
            <v>2206.33</v>
          </cell>
        </row>
        <row r="123">
          <cell r="A123" t="str">
            <v>366404</v>
          </cell>
          <cell r="B123" t="str">
            <v>Interface -All Touch EMR-25 Beds</v>
          </cell>
          <cell r="C123" t="str">
            <v>12</v>
          </cell>
          <cell r="F123">
            <v>2206.33</v>
          </cell>
        </row>
        <row r="124">
          <cell r="A124" t="str">
            <v>CC200</v>
          </cell>
          <cell r="B124" t="str">
            <v>Call Cord w/ Clip - 10FT</v>
          </cell>
          <cell r="C124" t="str">
            <v>12</v>
          </cell>
          <cell r="F124">
            <v>42.08</v>
          </cell>
        </row>
        <row r="125">
          <cell r="A125" t="str">
            <v>CCDIN</v>
          </cell>
          <cell r="B125" t="str">
            <v>Call Cord - 8-pin DIN Connector</v>
          </cell>
          <cell r="C125" t="str">
            <v>12</v>
          </cell>
          <cell r="F125">
            <v>51.25</v>
          </cell>
        </row>
        <row r="126">
          <cell r="A126" t="str">
            <v>CCDIN3</v>
          </cell>
          <cell r="B126" t="str">
            <v>Handheld Pendant w/2 Lights</v>
          </cell>
          <cell r="C126" t="str">
            <v>24</v>
          </cell>
          <cell r="F126">
            <v>111.25</v>
          </cell>
        </row>
        <row r="127">
          <cell r="A127" t="str">
            <v>CCO-10</v>
          </cell>
          <cell r="B127" t="str">
            <v>Call Cord - Oxy/Ger Type</v>
          </cell>
          <cell r="C127" t="str">
            <v>12</v>
          </cell>
          <cell r="F127">
            <v>152.5</v>
          </cell>
        </row>
        <row r="128">
          <cell r="A128" t="str">
            <v>CL4096</v>
          </cell>
          <cell r="B128" t="str">
            <v>6 Bulb CL - (RIII/3000/8000)</v>
          </cell>
          <cell r="C128" t="str">
            <v>18</v>
          </cell>
          <cell r="F128">
            <v>105</v>
          </cell>
        </row>
        <row r="129">
          <cell r="A129" t="str">
            <v>CLA214D</v>
          </cell>
          <cell r="B129" t="str">
            <v>R4K 4 Bulb Audio Duty CL</v>
          </cell>
          <cell r="C129" t="str">
            <v>60</v>
          </cell>
          <cell r="F129">
            <v>377.98</v>
          </cell>
        </row>
        <row r="130">
          <cell r="A130" t="str">
            <v>CLA222</v>
          </cell>
          <cell r="B130" t="str">
            <v>R4K 2 Bulb/6 Point Audio CL</v>
          </cell>
          <cell r="C130" t="str">
            <v>60</v>
          </cell>
          <cell r="F130">
            <v>271.63</v>
          </cell>
        </row>
        <row r="131">
          <cell r="A131" t="str">
            <v>CLA244</v>
          </cell>
          <cell r="B131" t="str">
            <v>R4K 4 Bulb/6 Point Audio CL</v>
          </cell>
          <cell r="C131" t="str">
            <v>60</v>
          </cell>
          <cell r="F131">
            <v>337.6</v>
          </cell>
        </row>
        <row r="132">
          <cell r="A132" t="str">
            <v>CLAR4</v>
          </cell>
          <cell r="B132" t="str">
            <v>R4K 4 Pt Audio Relay Kit</v>
          </cell>
          <cell r="C132" t="str">
            <v>60</v>
          </cell>
          <cell r="F132">
            <v>103.78</v>
          </cell>
        </row>
        <row r="133">
          <cell r="A133" t="str">
            <v>CLC6</v>
          </cell>
          <cell r="B133" t="str">
            <v>6 REPL BULBS (NCCL/CL4000)</v>
          </cell>
          <cell r="C133" t="str">
            <v>12</v>
          </cell>
          <cell r="F133">
            <v>17.5</v>
          </cell>
        </row>
        <row r="134">
          <cell r="A134" t="str">
            <v>CLCA6</v>
          </cell>
          <cell r="B134" t="str">
            <v>6 AMBER FILT (NCCL/CL4000)</v>
          </cell>
          <cell r="C134" t="str">
            <v>12</v>
          </cell>
          <cell r="F134">
            <v>50.63</v>
          </cell>
        </row>
        <row r="135">
          <cell r="A135" t="str">
            <v>CLCB6</v>
          </cell>
          <cell r="B135" t="str">
            <v>6 BLUE FILT (NCCL/CL4000)</v>
          </cell>
          <cell r="C135" t="str">
            <v>12</v>
          </cell>
          <cell r="F135">
            <v>46.88</v>
          </cell>
        </row>
        <row r="136">
          <cell r="A136" t="str">
            <v>CLCG6</v>
          </cell>
          <cell r="B136" t="str">
            <v>6 GREEN FILT (NCCL/CL4000)</v>
          </cell>
          <cell r="C136" t="str">
            <v>12</v>
          </cell>
          <cell r="F136">
            <v>50.63</v>
          </cell>
        </row>
        <row r="137">
          <cell r="A137" t="str">
            <v>CLCP6</v>
          </cell>
          <cell r="B137" t="str">
            <v>6 Purple Filt (NCCL/CL4000)</v>
          </cell>
          <cell r="C137" t="str">
            <v>12</v>
          </cell>
          <cell r="F137">
            <v>58.75</v>
          </cell>
        </row>
        <row r="138">
          <cell r="A138" t="str">
            <v>CLCR6</v>
          </cell>
          <cell r="B138" t="str">
            <v>6 RED FILT (NCCL/CL4000)</v>
          </cell>
          <cell r="C138" t="str">
            <v>12</v>
          </cell>
          <cell r="F138">
            <v>50.63</v>
          </cell>
        </row>
        <row r="139">
          <cell r="A139" t="str">
            <v>CLCY6</v>
          </cell>
          <cell r="B139" t="str">
            <v>6 YELLOW FILT (NCCL/CL4000)</v>
          </cell>
          <cell r="C139" t="str">
            <v>12</v>
          </cell>
          <cell r="F139">
            <v>46.88</v>
          </cell>
        </row>
        <row r="140">
          <cell r="A140" t="str">
            <v>CLS103</v>
          </cell>
          <cell r="B140" t="str">
            <v>SECURITY CORRIDOR LAMP - 3 LAMP</v>
          </cell>
          <cell r="C140" t="str">
            <v>12</v>
          </cell>
          <cell r="F140">
            <v>202.5</v>
          </cell>
        </row>
        <row r="141">
          <cell r="A141" t="str">
            <v>CLV122</v>
          </cell>
          <cell r="B141" t="str">
            <v>R4K 2 Bulb/6 Point Visual CL</v>
          </cell>
          <cell r="C141" t="str">
            <v>60</v>
          </cell>
          <cell r="F141">
            <v>195.4</v>
          </cell>
        </row>
        <row r="142">
          <cell r="A142" t="str">
            <v>CLV144</v>
          </cell>
          <cell r="B142" t="str">
            <v>R4K 4 Bulb/6 Point Visual CL</v>
          </cell>
          <cell r="C142" t="str">
            <v>60</v>
          </cell>
          <cell r="F142">
            <v>224.23</v>
          </cell>
        </row>
        <row r="143">
          <cell r="A143" t="str">
            <v>CM300</v>
          </cell>
          <cell r="B143" t="str">
            <v>CHASSIS FAULT MONITOR</v>
          </cell>
          <cell r="C143" t="str">
            <v>18</v>
          </cell>
          <cell r="F143">
            <v>350</v>
          </cell>
        </row>
        <row r="144">
          <cell r="A144" t="str">
            <v>CP7385</v>
          </cell>
          <cell r="B144" t="str">
            <v>Pushbutton for 1/4" Jack</v>
          </cell>
          <cell r="C144" t="str">
            <v>18</v>
          </cell>
          <cell r="F144">
            <v>48.13</v>
          </cell>
        </row>
        <row r="145">
          <cell r="A145" t="str">
            <v>DCA200</v>
          </cell>
          <cell r="B145" t="str">
            <v>R4K Audio 6 Pt Domeless Cntl</v>
          </cell>
          <cell r="C145" t="str">
            <v>60</v>
          </cell>
          <cell r="F145">
            <v>285.73</v>
          </cell>
        </row>
        <row r="146">
          <cell r="A146" t="str">
            <v>DCA214D</v>
          </cell>
          <cell r="B146" t="str">
            <v>R4K Audio 6 Pt Domeless Duty Controller</v>
          </cell>
          <cell r="C146" t="str">
            <v>60</v>
          </cell>
          <cell r="F146">
            <v>317.75</v>
          </cell>
        </row>
        <row r="147">
          <cell r="A147" t="str">
            <v>DCA216</v>
          </cell>
          <cell r="B147" t="str">
            <v>R4K 16 Pt Audio Domeless Controller</v>
          </cell>
          <cell r="C147" t="str">
            <v>60</v>
          </cell>
          <cell r="F147">
            <v>358.1</v>
          </cell>
        </row>
        <row r="148">
          <cell r="A148" t="str">
            <v>DCV100</v>
          </cell>
          <cell r="B148" t="str">
            <v>R4K 6 Point Visual Domeless Cntl</v>
          </cell>
          <cell r="C148" t="str">
            <v>60</v>
          </cell>
          <cell r="F148">
            <v>221.03</v>
          </cell>
        </row>
        <row r="149">
          <cell r="A149" t="str">
            <v>DCV116</v>
          </cell>
          <cell r="B149" t="str">
            <v>R4K 16 Pt Visual Domeless Cntl</v>
          </cell>
          <cell r="C149" t="str">
            <v>60</v>
          </cell>
          <cell r="F149">
            <v>319.68</v>
          </cell>
        </row>
        <row r="150">
          <cell r="A150" t="str">
            <v>DP300</v>
          </cell>
          <cell r="B150" t="str">
            <v>Dummy Plug for DIN Jacks</v>
          </cell>
          <cell r="C150" t="str">
            <v>18</v>
          </cell>
          <cell r="F150">
            <v>7.5</v>
          </cell>
        </row>
        <row r="151">
          <cell r="A151" t="str">
            <v>DP7380</v>
          </cell>
          <cell r="B151" t="str">
            <v>Dummy Plug for 1/4</v>
          </cell>
          <cell r="C151" t="str">
            <v>18</v>
          </cell>
          <cell r="F151">
            <v>7.5</v>
          </cell>
        </row>
        <row r="152">
          <cell r="A152" t="str">
            <v>DTP4401</v>
          </cell>
          <cell r="B152" t="str">
            <v>DIN-TO-PLUG ADAPTER</v>
          </cell>
          <cell r="C152" t="str">
            <v>18</v>
          </cell>
          <cell r="F152">
            <v>35.630000000000003</v>
          </cell>
        </row>
        <row r="153">
          <cell r="A153" t="str">
            <v>EMANHC</v>
          </cell>
          <cell r="B153" t="str">
            <v>HC Tech Sup/Training - One Day</v>
          </cell>
          <cell r="F153" t="str">
            <v>FQ</v>
          </cell>
        </row>
        <row r="154">
          <cell r="A154" t="str">
            <v>G4401</v>
          </cell>
          <cell r="B154" t="str">
            <v>RIV Termination Tool Kit</v>
          </cell>
          <cell r="C154" t="str">
            <v>12</v>
          </cell>
          <cell r="F154">
            <v>1798.88</v>
          </cell>
        </row>
        <row r="155">
          <cell r="A155" t="str">
            <v>HCGLSDAY</v>
          </cell>
          <cell r="B155" t="str">
            <v>Prof Srvc Go Live Support Day</v>
          </cell>
          <cell r="F155" t="str">
            <v>FQ</v>
          </cell>
        </row>
        <row r="156">
          <cell r="A156" t="str">
            <v>HCNEEDSDAY</v>
          </cell>
          <cell r="B156" t="str">
            <v>Prof Srvc Needs Assessment Day</v>
          </cell>
          <cell r="F156" t="str">
            <v>FQ</v>
          </cell>
        </row>
        <row r="157">
          <cell r="A157" t="str">
            <v>HCTRNDAY</v>
          </cell>
          <cell r="B157" t="str">
            <v>Prof Srvc Training Day</v>
          </cell>
          <cell r="F157" t="str">
            <v>FQ</v>
          </cell>
        </row>
        <row r="158">
          <cell r="A158" t="str">
            <v>HSS400</v>
          </cell>
          <cell r="B158" t="str">
            <v>R4K High Security Audio Bed St</v>
          </cell>
          <cell r="C158" t="str">
            <v>60</v>
          </cell>
          <cell r="F158">
            <v>643.25</v>
          </cell>
        </row>
        <row r="159">
          <cell r="A159" t="str">
            <v>HSS401</v>
          </cell>
          <cell r="B159" t="str">
            <v>R4K High Security Staff St</v>
          </cell>
          <cell r="C159" t="str">
            <v>60</v>
          </cell>
          <cell r="F159">
            <v>646.4</v>
          </cell>
        </row>
        <row r="160">
          <cell r="A160" t="str">
            <v>HSS433</v>
          </cell>
          <cell r="B160" t="str">
            <v>R4K High Security Push Btn St</v>
          </cell>
          <cell r="C160" t="str">
            <v>60</v>
          </cell>
          <cell r="F160">
            <v>646.4</v>
          </cell>
        </row>
        <row r="161">
          <cell r="A161" t="str">
            <v>NC2828</v>
          </cell>
          <cell r="B161" t="str">
            <v>Head-End Equipment Cabinet</v>
          </cell>
          <cell r="C161" t="str">
            <v>60</v>
          </cell>
          <cell r="F161">
            <v>1598.75</v>
          </cell>
        </row>
        <row r="162">
          <cell r="A162" t="str">
            <v>NC2JACK</v>
          </cell>
          <cell r="B162" t="str">
            <v>2 Auxiliary Alarm Station</v>
          </cell>
          <cell r="C162" t="str">
            <v>60</v>
          </cell>
          <cell r="F162">
            <v>361.13</v>
          </cell>
        </row>
        <row r="163">
          <cell r="A163" t="str">
            <v>NC4JACK</v>
          </cell>
          <cell r="B163" t="str">
            <v>Auxiliary 4 Alarm Input St</v>
          </cell>
          <cell r="C163" t="str">
            <v>60</v>
          </cell>
          <cell r="F163">
            <v>186.3</v>
          </cell>
        </row>
        <row r="164">
          <cell r="A164" t="str">
            <v>NCBACB</v>
          </cell>
          <cell r="B164" t="str">
            <v>RIV Code Blue St - Supervised</v>
          </cell>
          <cell r="C164" t="str">
            <v>60</v>
          </cell>
          <cell r="F164">
            <v>247.05</v>
          </cell>
        </row>
        <row r="165">
          <cell r="A165" t="str">
            <v>NCBBK</v>
          </cell>
          <cell r="B165" t="str">
            <v>RIV Battery Back-Up Unit</v>
          </cell>
          <cell r="C165" t="str">
            <v>60</v>
          </cell>
          <cell r="F165">
            <v>660.15</v>
          </cell>
        </row>
        <row r="166">
          <cell r="A166" t="str">
            <v>NCBED</v>
          </cell>
          <cell r="B166" t="str">
            <v>Feature Bed Receptacle - 37 Pin</v>
          </cell>
          <cell r="C166" t="str">
            <v>18</v>
          </cell>
          <cell r="F166">
            <v>128.13</v>
          </cell>
        </row>
        <row r="167">
          <cell r="A167" t="str">
            <v>NCBED5</v>
          </cell>
          <cell r="B167" t="str">
            <v>R5 Feature Bed Receptacle - 37  pin</v>
          </cell>
          <cell r="C167" t="str">
            <v>18</v>
          </cell>
          <cell r="F167">
            <v>153.75</v>
          </cell>
        </row>
        <row r="168">
          <cell r="A168" t="str">
            <v>NCBRDY</v>
          </cell>
          <cell r="B168" t="str">
            <v>RIV Cleaning Required/ Bed Ready St</v>
          </cell>
          <cell r="C168" t="str">
            <v>60</v>
          </cell>
          <cell r="F168">
            <v>194.4</v>
          </cell>
        </row>
        <row r="169">
          <cell r="A169" t="str">
            <v>NCBSD2</v>
          </cell>
          <cell r="B169" t="str">
            <v>RIV Dual Patient Station</v>
          </cell>
          <cell r="C169" t="str">
            <v>60</v>
          </cell>
          <cell r="F169">
            <v>774.9</v>
          </cell>
        </row>
        <row r="170">
          <cell r="A170" t="str">
            <v>NCBSPLIT2</v>
          </cell>
          <cell r="B170" t="str">
            <v>RIV 1 to 2 Control Splitter</v>
          </cell>
          <cell r="C170" t="str">
            <v>60</v>
          </cell>
          <cell r="F170">
            <v>83.7</v>
          </cell>
        </row>
        <row r="171">
          <cell r="A171" t="str">
            <v>NCBSS1</v>
          </cell>
          <cell r="B171" t="str">
            <v>RIV Single Patient Station</v>
          </cell>
          <cell r="C171" t="str">
            <v>60</v>
          </cell>
          <cell r="F171">
            <v>699.98</v>
          </cell>
        </row>
        <row r="172">
          <cell r="A172" t="str">
            <v>NCC37</v>
          </cell>
          <cell r="B172" t="str">
            <v>Feature Bed Cable - 8ft</v>
          </cell>
          <cell r="C172" t="str">
            <v>18</v>
          </cell>
          <cell r="F172">
            <v>156.88</v>
          </cell>
        </row>
        <row r="173">
          <cell r="A173" t="str">
            <v>NCC37RA</v>
          </cell>
          <cell r="B173" t="str">
            <v>Feature Bed Cable - Right Angle</v>
          </cell>
          <cell r="C173" t="str">
            <v>18</v>
          </cell>
          <cell r="F173">
            <v>156.88</v>
          </cell>
        </row>
        <row r="174">
          <cell r="A174" t="str">
            <v>NCCNCLST</v>
          </cell>
          <cell r="B174" t="str">
            <v>RIV Remote Cancel Station</v>
          </cell>
          <cell r="C174" t="str">
            <v>60</v>
          </cell>
          <cell r="F174">
            <v>266.63</v>
          </cell>
        </row>
        <row r="175">
          <cell r="A175" t="str">
            <v>NCCOMT2</v>
          </cell>
          <cell r="B175" t="str">
            <v>RIV S-Bus/J-Drop/CL-Drop Splitter</v>
          </cell>
          <cell r="C175" t="str">
            <v>60</v>
          </cell>
          <cell r="F175">
            <v>139.72999999999999</v>
          </cell>
        </row>
        <row r="176">
          <cell r="A176" t="str">
            <v>NCDATA</v>
          </cell>
          <cell r="B176" t="str">
            <v>RIV Data Interface Module</v>
          </cell>
          <cell r="C176" t="str">
            <v>60</v>
          </cell>
          <cell r="F176">
            <v>5396.63</v>
          </cell>
        </row>
        <row r="177">
          <cell r="A177" t="str">
            <v>NCDPB2</v>
          </cell>
          <cell r="B177" t="str">
            <v>RIV Dual Push Button St</v>
          </cell>
          <cell r="C177" t="str">
            <v>60</v>
          </cell>
          <cell r="F177">
            <v>189.68</v>
          </cell>
        </row>
        <row r="178">
          <cell r="A178" t="str">
            <v>NCDUTY</v>
          </cell>
          <cell r="B178" t="str">
            <v>RIV Duty Station</v>
          </cell>
          <cell r="C178" t="str">
            <v>60</v>
          </cell>
          <cell r="F178">
            <v>791.78</v>
          </cell>
        </row>
        <row r="179">
          <cell r="A179" t="str">
            <v>NCESDL2</v>
          </cell>
          <cell r="B179" t="str">
            <v>ENT SPKR - TV, LT 1 &amp; 2</v>
          </cell>
          <cell r="C179" t="str">
            <v>24</v>
          </cell>
          <cell r="F179">
            <v>158.68</v>
          </cell>
        </row>
        <row r="180">
          <cell r="A180" t="str">
            <v>NCESHLR</v>
          </cell>
          <cell r="B180" t="str">
            <v>Bracket Spkr Hanger NCES/NCDS</v>
          </cell>
          <cell r="C180" t="str">
            <v>18</v>
          </cell>
          <cell r="F180">
            <v>16.88</v>
          </cell>
        </row>
        <row r="181">
          <cell r="A181" t="str">
            <v>NCESSL1</v>
          </cell>
          <cell r="B181" t="str">
            <v>ENT SPKR  - TV, Light</v>
          </cell>
          <cell r="C181" t="str">
            <v>24</v>
          </cell>
          <cell r="F181">
            <v>154.94999999999999</v>
          </cell>
        </row>
        <row r="182">
          <cell r="A182" t="str">
            <v>NCESTV</v>
          </cell>
          <cell r="B182" t="str">
            <v>ENT SPKR  - TV</v>
          </cell>
          <cell r="C182" t="str">
            <v>24</v>
          </cell>
          <cell r="F182">
            <v>151.22999999999999</v>
          </cell>
        </row>
        <row r="183">
          <cell r="A183" t="str">
            <v>NCEXT</v>
          </cell>
          <cell r="B183" t="str">
            <v>RIV Console Extension Cable - 14.5ft</v>
          </cell>
          <cell r="C183" t="str">
            <v>12</v>
          </cell>
          <cell r="F183">
            <v>450.9</v>
          </cell>
        </row>
        <row r="184">
          <cell r="A184" t="str">
            <v>NCFAM</v>
          </cell>
          <cell r="B184" t="str">
            <v>RIV Fire / Auxiliary Alarm Mod</v>
          </cell>
          <cell r="C184" t="str">
            <v>60</v>
          </cell>
          <cell r="F184">
            <v>151.88</v>
          </cell>
        </row>
        <row r="185">
          <cell r="A185" t="str">
            <v>NCGCM</v>
          </cell>
          <cell r="B185" t="str">
            <v>RIV Group Control Module</v>
          </cell>
          <cell r="C185" t="str">
            <v>60</v>
          </cell>
          <cell r="F185">
            <v>6918.75</v>
          </cell>
        </row>
        <row r="186">
          <cell r="A186" t="str">
            <v>NCJBUSTESTER</v>
          </cell>
          <cell r="B186" t="str">
            <v>RIV J-bus Signal Tester</v>
          </cell>
          <cell r="C186" t="str">
            <v>60</v>
          </cell>
          <cell r="F186">
            <v>538.13</v>
          </cell>
        </row>
        <row r="187">
          <cell r="A187" t="str">
            <v>NCJDROP</v>
          </cell>
          <cell r="B187" t="str">
            <v>RIV J-BUS Interface w/ S-bus</v>
          </cell>
          <cell r="C187" t="str">
            <v>60</v>
          </cell>
          <cell r="F187">
            <v>141.75</v>
          </cell>
        </row>
        <row r="188">
          <cell r="A188" t="str">
            <v>NCJSOLO</v>
          </cell>
          <cell r="B188" t="str">
            <v>RIV J-BUS Interface no S-bus</v>
          </cell>
          <cell r="C188" t="str">
            <v>60</v>
          </cell>
          <cell r="F188">
            <v>94.5</v>
          </cell>
        </row>
        <row r="189">
          <cell r="A189" t="str">
            <v>NCLCD</v>
          </cell>
          <cell r="B189" t="str">
            <v>RIV LCD Master</v>
          </cell>
          <cell r="C189" t="str">
            <v>60</v>
          </cell>
          <cell r="F189">
            <v>6019.65</v>
          </cell>
        </row>
        <row r="190">
          <cell r="A190" t="str">
            <v>NCLED2</v>
          </cell>
          <cell r="B190" t="str">
            <v>RIV 2 LED Corridor Light</v>
          </cell>
          <cell r="C190" t="str">
            <v>60</v>
          </cell>
          <cell r="F190">
            <v>188.33</v>
          </cell>
        </row>
        <row r="191">
          <cell r="A191" t="str">
            <v>NCLED2CB</v>
          </cell>
          <cell r="B191" t="str">
            <v>RIV 2 LED Corridor Light for Code Blue</v>
          </cell>
          <cell r="C191" t="str">
            <v>60</v>
          </cell>
          <cell r="F191">
            <v>174.38</v>
          </cell>
        </row>
        <row r="192">
          <cell r="A192" t="str">
            <v>NCLED6</v>
          </cell>
          <cell r="B192" t="str">
            <v>RIV 6 LED Corridor Light</v>
          </cell>
          <cell r="C192" t="str">
            <v>60</v>
          </cell>
          <cell r="F192">
            <v>207.9</v>
          </cell>
        </row>
        <row r="193">
          <cell r="A193" t="str">
            <v>NCLV120</v>
          </cell>
          <cell r="B193" t="str">
            <v>Low Volt Lt Control - 120V</v>
          </cell>
          <cell r="C193" t="str">
            <v>18</v>
          </cell>
          <cell r="F193">
            <v>205</v>
          </cell>
        </row>
        <row r="194">
          <cell r="A194" t="str">
            <v>NCLV240</v>
          </cell>
          <cell r="B194" t="str">
            <v>Low Volt Lt Control - 240V</v>
          </cell>
          <cell r="C194" t="str">
            <v>18</v>
          </cell>
          <cell r="F194">
            <v>205</v>
          </cell>
        </row>
        <row r="195">
          <cell r="A195" t="str">
            <v>NCNSCB</v>
          </cell>
          <cell r="B195" t="str">
            <v>RIV Code Blue St</v>
          </cell>
          <cell r="C195" t="str">
            <v>60</v>
          </cell>
          <cell r="F195">
            <v>254.48</v>
          </cell>
        </row>
        <row r="196">
          <cell r="A196" t="str">
            <v>NCONBLUE</v>
          </cell>
          <cell r="B196" t="str">
            <v>RIV Connector Kit</v>
          </cell>
          <cell r="C196" t="str">
            <v>60</v>
          </cell>
          <cell r="F196">
            <v>706.05</v>
          </cell>
        </row>
        <row r="197">
          <cell r="A197" t="str">
            <v>NCPBPH</v>
          </cell>
          <cell r="B197" t="str">
            <v>RIV Single Push For Help St</v>
          </cell>
          <cell r="C197" t="str">
            <v>60</v>
          </cell>
          <cell r="F197">
            <v>177.53</v>
          </cell>
        </row>
        <row r="198">
          <cell r="A198" t="str">
            <v>NCPCS1</v>
          </cell>
          <cell r="B198" t="str">
            <v>RIV Pull Cord St</v>
          </cell>
          <cell r="C198" t="str">
            <v>60</v>
          </cell>
          <cell r="F198">
            <v>186.3</v>
          </cell>
        </row>
        <row r="199">
          <cell r="A199" t="str">
            <v>NCPROG</v>
          </cell>
          <cell r="B199" t="str">
            <v>RIV Programming Interface Module</v>
          </cell>
          <cell r="C199" t="str">
            <v>60</v>
          </cell>
          <cell r="F199">
            <v>2518.4299999999998</v>
          </cell>
        </row>
        <row r="200">
          <cell r="A200" t="str">
            <v>NCPSDSL2</v>
          </cell>
          <cell r="B200" t="str">
            <v>Digital Pillow Speaker, 2 Lts</v>
          </cell>
          <cell r="C200" t="str">
            <v>24</v>
          </cell>
          <cell r="F200">
            <v>225.63</v>
          </cell>
        </row>
        <row r="201">
          <cell r="A201" t="str">
            <v>NCPSDSTV</v>
          </cell>
          <cell r="B201" t="str">
            <v>Digital Pillow Speaker, TV</v>
          </cell>
          <cell r="C201" t="str">
            <v>24</v>
          </cell>
          <cell r="F201">
            <v>220.63</v>
          </cell>
        </row>
        <row r="202">
          <cell r="A202" t="str">
            <v>NCPSKPL2</v>
          </cell>
          <cell r="B202" t="str">
            <v>Direct Access Digital PS, 2 Lt</v>
          </cell>
          <cell r="C202" t="str">
            <v>24</v>
          </cell>
          <cell r="F202">
            <v>268.75</v>
          </cell>
        </row>
        <row r="203">
          <cell r="A203" t="str">
            <v>NCPSKPTV</v>
          </cell>
          <cell r="B203" t="str">
            <v>Direct Access Digital PS, TV</v>
          </cell>
          <cell r="C203" t="str">
            <v>24</v>
          </cell>
          <cell r="F203">
            <v>268.75</v>
          </cell>
        </row>
        <row r="204">
          <cell r="A204" t="str">
            <v>NCPWR</v>
          </cell>
          <cell r="B204" t="str">
            <v>RIV Floor Power Supply</v>
          </cell>
          <cell r="C204" t="str">
            <v>60</v>
          </cell>
          <cell r="F204">
            <v>2042.55</v>
          </cell>
        </row>
        <row r="205">
          <cell r="A205" t="str">
            <v>NCR4WARE</v>
          </cell>
          <cell r="B205" t="str">
            <v>RIV System Sftw Upgrade CD-ROM</v>
          </cell>
          <cell r="C205" t="str">
            <v>60</v>
          </cell>
          <cell r="F205">
            <v>1383.75</v>
          </cell>
        </row>
        <row r="206">
          <cell r="A206" t="str">
            <v>NCRECP</v>
          </cell>
          <cell r="B206" t="str">
            <v>RIV Console Receptacle</v>
          </cell>
          <cell r="C206" t="str">
            <v>60</v>
          </cell>
          <cell r="F206">
            <v>271.35000000000002</v>
          </cell>
        </row>
        <row r="207">
          <cell r="A207" t="str">
            <v>NCRMD2</v>
          </cell>
          <cell r="B207" t="str">
            <v>RIV Dual Relay Isolation Module</v>
          </cell>
          <cell r="C207" t="str">
            <v>60</v>
          </cell>
          <cell r="F207">
            <v>448.88</v>
          </cell>
        </row>
        <row r="208">
          <cell r="A208" t="str">
            <v>NCRMS1</v>
          </cell>
          <cell r="B208" t="str">
            <v>RIV Single Relay Isolation Module</v>
          </cell>
          <cell r="C208" t="str">
            <v>60</v>
          </cell>
          <cell r="F208">
            <v>301.73</v>
          </cell>
        </row>
        <row r="209">
          <cell r="A209" t="str">
            <v>NCS2011</v>
          </cell>
          <cell r="B209" t="str">
            <v>CONSOLE WALL RECEPTACLE (RIII/3000)</v>
          </cell>
          <cell r="C209" t="str">
            <v>18</v>
          </cell>
          <cell r="F209">
            <v>215.63</v>
          </cell>
        </row>
        <row r="210">
          <cell r="A210" t="str">
            <v>NCS2040</v>
          </cell>
          <cell r="B210" t="str">
            <v>AUXILIARY POWER SUPPLY (RIII/3000/8000)</v>
          </cell>
          <cell r="C210" t="str">
            <v>18</v>
          </cell>
          <cell r="F210">
            <v>2598.13</v>
          </cell>
        </row>
        <row r="211">
          <cell r="A211" t="str">
            <v>NCSAV</v>
          </cell>
          <cell r="B211" t="str">
            <v>DIN Cord Saver</v>
          </cell>
          <cell r="C211" t="str">
            <v>18</v>
          </cell>
          <cell r="F211">
            <v>39.380000000000003</v>
          </cell>
        </row>
        <row r="212">
          <cell r="A212" t="str">
            <v>NCSPB1</v>
          </cell>
          <cell r="B212" t="str">
            <v>RIV Single Staff Assist Station</v>
          </cell>
          <cell r="C212" t="str">
            <v>60</v>
          </cell>
          <cell r="F212">
            <v>182.25</v>
          </cell>
        </row>
        <row r="213">
          <cell r="A213" t="str">
            <v>NCSRS3</v>
          </cell>
          <cell r="B213" t="str">
            <v>RIV Staff Register Station</v>
          </cell>
          <cell r="C213" t="str">
            <v>60</v>
          </cell>
          <cell r="F213">
            <v>300.38</v>
          </cell>
        </row>
        <row r="214">
          <cell r="A214" t="str">
            <v>NCSSPLIT4</v>
          </cell>
          <cell r="B214" t="str">
            <v>RIV 1 TO 4 Sub-station Splitter</v>
          </cell>
          <cell r="C214" t="str">
            <v>60</v>
          </cell>
          <cell r="F214">
            <v>85.73</v>
          </cell>
        </row>
        <row r="215">
          <cell r="A215" t="str">
            <v>NCSTAFF</v>
          </cell>
          <cell r="B215" t="str">
            <v>RIV Staff Station</v>
          </cell>
          <cell r="C215" t="str">
            <v>60</v>
          </cell>
          <cell r="F215">
            <v>665.55</v>
          </cell>
        </row>
        <row r="216">
          <cell r="A216" t="str">
            <v>NCTSM</v>
          </cell>
          <cell r="B216" t="str">
            <v>RIV Touchscreen Master</v>
          </cell>
          <cell r="C216" t="str">
            <v>60</v>
          </cell>
          <cell r="F216">
            <v>15118.75</v>
          </cell>
        </row>
        <row r="217">
          <cell r="A217" t="str">
            <v>NCTSPLIT3</v>
          </cell>
          <cell r="B217" t="str">
            <v>RIV Control / Sub-station Splitter</v>
          </cell>
          <cell r="C217" t="str">
            <v>60</v>
          </cell>
          <cell r="F217">
            <v>141.08000000000001</v>
          </cell>
        </row>
        <row r="218">
          <cell r="A218" t="str">
            <v>NCTVD2</v>
          </cell>
          <cell r="B218" t="str">
            <v>Dual Bed Digtal TV Isolation Module</v>
          </cell>
          <cell r="C218" t="str">
            <v>60</v>
          </cell>
          <cell r="F218">
            <v>138.38</v>
          </cell>
        </row>
        <row r="219">
          <cell r="A219" t="str">
            <v>NCTVS1</v>
          </cell>
          <cell r="B219" t="str">
            <v>Single Bed Digtal TV Isolation Module</v>
          </cell>
          <cell r="C219" t="str">
            <v>60</v>
          </cell>
          <cell r="F219">
            <v>87.75</v>
          </cell>
        </row>
        <row r="220">
          <cell r="A220" t="str">
            <v>NCUINT</v>
          </cell>
          <cell r="B220" t="str">
            <v>RIV Universal Interface Mod</v>
          </cell>
          <cell r="C220" t="str">
            <v>60</v>
          </cell>
          <cell r="F220">
            <v>741.83</v>
          </cell>
        </row>
        <row r="221">
          <cell r="A221" t="str">
            <v>NCUS1</v>
          </cell>
          <cell r="B221" t="str">
            <v>RIV Non-Audio Universal Station Mod</v>
          </cell>
          <cell r="C221" t="str">
            <v>60</v>
          </cell>
          <cell r="F221">
            <v>313.88</v>
          </cell>
        </row>
        <row r="222">
          <cell r="A222" t="str">
            <v>NCWALL</v>
          </cell>
          <cell r="B222" t="str">
            <v>RIV Wall Mount Kit for NCLCD</v>
          </cell>
          <cell r="C222" t="str">
            <v>60</v>
          </cell>
          <cell r="F222">
            <v>502.2</v>
          </cell>
        </row>
        <row r="223">
          <cell r="A223" t="str">
            <v>NCWPK</v>
          </cell>
          <cell r="B223" t="str">
            <v>Waterproofing Kit for RIV Sub-station</v>
          </cell>
          <cell r="C223" t="str">
            <v>18</v>
          </cell>
          <cell r="F223">
            <v>37.799999999999997</v>
          </cell>
        </row>
        <row r="224">
          <cell r="A224" t="str">
            <v>NCXBUSTESTER</v>
          </cell>
          <cell r="B224" t="str">
            <v>RIV X-bus Signal Tester</v>
          </cell>
          <cell r="C224" t="str">
            <v>60</v>
          </cell>
          <cell r="F224">
            <v>296.33</v>
          </cell>
        </row>
        <row r="225">
          <cell r="A225" t="str">
            <v>PM300</v>
          </cell>
          <cell r="B225" t="str">
            <v>POWER FAULT MONITOR</v>
          </cell>
          <cell r="C225" t="str">
            <v>18</v>
          </cell>
          <cell r="F225">
            <v>323.13</v>
          </cell>
        </row>
        <row r="226">
          <cell r="A226" t="str">
            <v>R4K11V</v>
          </cell>
          <cell r="B226" t="str">
            <v>R4K Visual Single Call St</v>
          </cell>
          <cell r="C226" t="str">
            <v>60</v>
          </cell>
          <cell r="F226">
            <v>76.78</v>
          </cell>
        </row>
        <row r="227">
          <cell r="A227" t="str">
            <v>R4K12A</v>
          </cell>
          <cell r="B227" t="str">
            <v>R4K Audio Single Call St</v>
          </cell>
          <cell r="C227" t="str">
            <v>60</v>
          </cell>
          <cell r="F227">
            <v>84</v>
          </cell>
        </row>
        <row r="228">
          <cell r="A228" t="str">
            <v>R4K12AHZ</v>
          </cell>
          <cell r="B228" t="str">
            <v>R4K Horizontal Audio Single Call St</v>
          </cell>
          <cell r="C228" t="str">
            <v>60</v>
          </cell>
          <cell r="F228">
            <v>86.63</v>
          </cell>
        </row>
        <row r="229">
          <cell r="A229" t="str">
            <v>R4K13VA</v>
          </cell>
          <cell r="B229" t="str">
            <v>R4K Enhanced Audio Single Call St</v>
          </cell>
          <cell r="C229" t="str">
            <v>60</v>
          </cell>
          <cell r="F229">
            <v>168</v>
          </cell>
        </row>
        <row r="230">
          <cell r="A230" t="str">
            <v>R4K13VAHZ</v>
          </cell>
          <cell r="B230" t="str">
            <v>R4K Horizontal Enhanced Audio Single Call St</v>
          </cell>
          <cell r="C230" t="str">
            <v>60</v>
          </cell>
          <cell r="F230">
            <v>170.63</v>
          </cell>
        </row>
        <row r="231">
          <cell r="A231" t="str">
            <v>R4K14SA</v>
          </cell>
          <cell r="B231" t="str">
            <v>R4K Single Call St - w/Emer</v>
          </cell>
          <cell r="C231" t="str">
            <v>60</v>
          </cell>
          <cell r="F231">
            <v>108.28</v>
          </cell>
        </row>
        <row r="232">
          <cell r="A232" t="str">
            <v>R4K15V</v>
          </cell>
          <cell r="B232" t="str">
            <v>R4K SLIM 1/4" Jack / Button St</v>
          </cell>
          <cell r="C232" t="str">
            <v>60</v>
          </cell>
          <cell r="F232">
            <v>89.05</v>
          </cell>
        </row>
        <row r="233">
          <cell r="A233" t="str">
            <v>R4K16LV</v>
          </cell>
          <cell r="B233" t="str">
            <v>R4K Sgl Visual Light Control Call St</v>
          </cell>
          <cell r="C233" t="str">
            <v>60</v>
          </cell>
          <cell r="F233">
            <v>135.85</v>
          </cell>
        </row>
        <row r="234">
          <cell r="A234" t="str">
            <v>R4K17V</v>
          </cell>
          <cell r="B234" t="str">
            <v>R4K SLIM Enh Single Call St</v>
          </cell>
          <cell r="C234" t="str">
            <v>60</v>
          </cell>
          <cell r="F234">
            <v>167.85</v>
          </cell>
        </row>
        <row r="235">
          <cell r="A235" t="str">
            <v>R4K21V</v>
          </cell>
          <cell r="B235" t="str">
            <v>R4K Dual Visual Call St</v>
          </cell>
          <cell r="C235" t="str">
            <v>60</v>
          </cell>
          <cell r="F235">
            <v>102.38</v>
          </cell>
        </row>
        <row r="236">
          <cell r="A236" t="str">
            <v>R4K22A</v>
          </cell>
          <cell r="B236" t="str">
            <v>R4K Dual Audio Call St</v>
          </cell>
          <cell r="C236" t="str">
            <v>60</v>
          </cell>
          <cell r="F236">
            <v>110.25</v>
          </cell>
        </row>
        <row r="237">
          <cell r="A237" t="str">
            <v>R4K23VA</v>
          </cell>
          <cell r="B237" t="str">
            <v>R4K Enhanced Dual Audio Call St</v>
          </cell>
          <cell r="C237" t="str">
            <v>60</v>
          </cell>
          <cell r="F237">
            <v>210.65</v>
          </cell>
        </row>
        <row r="238">
          <cell r="A238" t="str">
            <v>R4K2JACK</v>
          </cell>
          <cell r="B238" t="str">
            <v>R4K SLIM Dual 1/4" Jack St</v>
          </cell>
          <cell r="C238" t="str">
            <v>60</v>
          </cell>
          <cell r="F238">
            <v>96.1</v>
          </cell>
        </row>
        <row r="239">
          <cell r="A239" t="str">
            <v>R4K4020</v>
          </cell>
          <cell r="B239" t="str">
            <v>R4K LCD Console</v>
          </cell>
          <cell r="C239" t="str">
            <v>60</v>
          </cell>
          <cell r="F239">
            <v>1476</v>
          </cell>
        </row>
        <row r="240">
          <cell r="A240" t="str">
            <v>R4KANN</v>
          </cell>
          <cell r="B240" t="str">
            <v>R4K Annunciator Panel</v>
          </cell>
          <cell r="C240" t="str">
            <v>60</v>
          </cell>
          <cell r="F240">
            <v>955.83</v>
          </cell>
        </row>
        <row r="241">
          <cell r="A241" t="str">
            <v>R4KBK400</v>
          </cell>
          <cell r="B241" t="str">
            <v>R4K Battery Back-up Kit</v>
          </cell>
          <cell r="C241" t="str">
            <v>60</v>
          </cell>
          <cell r="F241">
            <v>492</v>
          </cell>
        </row>
        <row r="242">
          <cell r="A242" t="str">
            <v>R4KCAL</v>
          </cell>
          <cell r="B242" t="str">
            <v>R4K Call Assurance Light</v>
          </cell>
          <cell r="C242" t="str">
            <v>60</v>
          </cell>
          <cell r="F242">
            <v>73.680000000000007</v>
          </cell>
        </row>
        <row r="243">
          <cell r="A243" t="str">
            <v>R4KCB12</v>
          </cell>
          <cell r="B243" t="str">
            <v>R4K Code Button Station</v>
          </cell>
          <cell r="C243" t="str">
            <v>60</v>
          </cell>
          <cell r="F243">
            <v>80.73</v>
          </cell>
        </row>
        <row r="244">
          <cell r="A244" t="str">
            <v>R4KCB13</v>
          </cell>
          <cell r="B244" t="str">
            <v>R4K SLIM Code Button St</v>
          </cell>
          <cell r="C244" t="str">
            <v>60</v>
          </cell>
          <cell r="F244">
            <v>81.349999999999994</v>
          </cell>
        </row>
        <row r="245">
          <cell r="A245" t="str">
            <v>R4KCNCL</v>
          </cell>
          <cell r="B245" t="str">
            <v>R4K Cancel Station</v>
          </cell>
          <cell r="C245" t="str">
            <v>60</v>
          </cell>
          <cell r="F245">
            <v>68.25</v>
          </cell>
        </row>
        <row r="246">
          <cell r="A246" t="str">
            <v>R4KCONN6</v>
          </cell>
          <cell r="B246" t="str">
            <v>R4K 6-pin Connectors - 100</v>
          </cell>
          <cell r="C246" t="str">
            <v>12</v>
          </cell>
          <cell r="F246">
            <v>382.45</v>
          </cell>
        </row>
        <row r="247">
          <cell r="A247" t="str">
            <v>R4KCONN8</v>
          </cell>
          <cell r="B247" t="str">
            <v>R4K 8-pin Connectors - 100</v>
          </cell>
          <cell r="C247" t="str">
            <v>12</v>
          </cell>
          <cell r="F247">
            <v>407.45</v>
          </cell>
        </row>
        <row r="248">
          <cell r="A248" t="str">
            <v>R4KCRIMP</v>
          </cell>
          <cell r="B248" t="str">
            <v>R4K Crimping Tool</v>
          </cell>
          <cell r="C248" t="str">
            <v>12</v>
          </cell>
          <cell r="F248">
            <v>78.430000000000007</v>
          </cell>
        </row>
        <row r="249">
          <cell r="A249" t="str">
            <v>R4KCSC</v>
          </cell>
          <cell r="B249" t="str">
            <v>R4K Clear Station Cover</v>
          </cell>
          <cell r="C249" t="str">
            <v>60</v>
          </cell>
          <cell r="F249">
            <v>57.38</v>
          </cell>
        </row>
        <row r="250">
          <cell r="A250" t="str">
            <v>R4KDEMOSL</v>
          </cell>
          <cell r="B250" t="str">
            <v>R4K Demonstration Unit w/SLIM Panel</v>
          </cell>
          <cell r="C250" t="str">
            <v>12</v>
          </cell>
          <cell r="F250">
            <v>11031.58</v>
          </cell>
        </row>
        <row r="251">
          <cell r="A251" t="str">
            <v>R4KDLC2</v>
          </cell>
          <cell r="B251" t="str">
            <v>R4K Dual Light Control Mod</v>
          </cell>
          <cell r="C251" t="str">
            <v>60</v>
          </cell>
          <cell r="F251">
            <v>149.18</v>
          </cell>
        </row>
        <row r="252">
          <cell r="A252" t="str">
            <v>R4KDM22</v>
          </cell>
          <cell r="B252" t="str">
            <v>R4K Desk Mount Kit</v>
          </cell>
          <cell r="C252" t="str">
            <v>60</v>
          </cell>
          <cell r="F252">
            <v>126.88</v>
          </cell>
        </row>
        <row r="253">
          <cell r="A253" t="str">
            <v>R4KDSB</v>
          </cell>
          <cell r="B253" t="str">
            <v>R4K DIN Station Bracket</v>
          </cell>
          <cell r="C253" t="str">
            <v>60</v>
          </cell>
          <cell r="F253">
            <v>30.63</v>
          </cell>
        </row>
        <row r="254">
          <cell r="A254" t="str">
            <v>R4KDTY2</v>
          </cell>
          <cell r="B254" t="str">
            <v>R4K SLIM Duty St</v>
          </cell>
          <cell r="C254" t="str">
            <v>60</v>
          </cell>
          <cell r="F254">
            <v>117.88</v>
          </cell>
        </row>
        <row r="255">
          <cell r="A255" t="str">
            <v>R4KDY</v>
          </cell>
          <cell r="B255" t="str">
            <v>R4K Duty Station</v>
          </cell>
          <cell r="C255" t="str">
            <v>60</v>
          </cell>
          <cell r="F255">
            <v>118.13</v>
          </cell>
        </row>
        <row r="256">
          <cell r="A256" t="str">
            <v>R4KESR</v>
          </cell>
          <cell r="B256" t="str">
            <v>R4K Emer/ Staff Register St</v>
          </cell>
          <cell r="C256" t="str">
            <v>60</v>
          </cell>
          <cell r="F256">
            <v>86.63</v>
          </cell>
        </row>
        <row r="257">
          <cell r="A257" t="str">
            <v>R4KFAM</v>
          </cell>
          <cell r="B257" t="str">
            <v>R4K Fire/Auxiliary Module</v>
          </cell>
          <cell r="C257" t="str">
            <v>60</v>
          </cell>
          <cell r="F257">
            <v>113.48</v>
          </cell>
        </row>
        <row r="258">
          <cell r="A258" t="str">
            <v>R4KFB1</v>
          </cell>
          <cell r="B258" t="str">
            <v>R4K Feature Bed Interface</v>
          </cell>
          <cell r="C258" t="str">
            <v>60</v>
          </cell>
          <cell r="F258">
            <v>151.19999999999999</v>
          </cell>
        </row>
        <row r="259">
          <cell r="A259" t="str">
            <v>R4KGRD</v>
          </cell>
          <cell r="B259" t="str">
            <v>R4K Station Guard &amp; Strain Relief</v>
          </cell>
          <cell r="C259" t="str">
            <v>60</v>
          </cell>
          <cell r="F259">
            <v>192.5</v>
          </cell>
        </row>
        <row r="260">
          <cell r="A260" t="str">
            <v>R4KHVK</v>
          </cell>
          <cell r="B260" t="str">
            <v>R4K 250V Kit for NC2828</v>
          </cell>
          <cell r="C260" t="str">
            <v>0</v>
          </cell>
          <cell r="F260">
            <v>281.25</v>
          </cell>
        </row>
        <row r="261">
          <cell r="A261" t="str">
            <v>R4KKBS</v>
          </cell>
          <cell r="B261" t="str">
            <v>R4K K-bus Splitter</v>
          </cell>
          <cell r="C261" t="str">
            <v>60</v>
          </cell>
          <cell r="F261">
            <v>44</v>
          </cell>
        </row>
        <row r="262">
          <cell r="A262" t="str">
            <v>R4KKBSP</v>
          </cell>
          <cell r="B262" t="str">
            <v>R4K K-bus Splitter - with Pwr</v>
          </cell>
          <cell r="C262" t="str">
            <v>60</v>
          </cell>
          <cell r="F262">
            <v>47.4</v>
          </cell>
        </row>
        <row r="263">
          <cell r="A263" t="str">
            <v>R4KMQC</v>
          </cell>
          <cell r="B263" t="str">
            <v>R4K Marquee Controller</v>
          </cell>
          <cell r="C263" t="str">
            <v>60</v>
          </cell>
          <cell r="F263">
            <v>562.48</v>
          </cell>
        </row>
        <row r="264">
          <cell r="A264" t="str">
            <v>R4KMST</v>
          </cell>
          <cell r="B264" t="str">
            <v>R4K Marquee Speaker St w/Mute</v>
          </cell>
          <cell r="C264" t="str">
            <v>60</v>
          </cell>
          <cell r="F264">
            <v>130.6</v>
          </cell>
        </row>
        <row r="265">
          <cell r="A265" t="str">
            <v>R4KNIM</v>
          </cell>
          <cell r="B265" t="str">
            <v>R4K Network Interface Module</v>
          </cell>
          <cell r="C265" t="str">
            <v>60</v>
          </cell>
          <cell r="F265">
            <v>2391.2800000000002</v>
          </cell>
        </row>
        <row r="266">
          <cell r="A266" t="str">
            <v>R4KOUT4R</v>
          </cell>
          <cell r="B266" t="str">
            <v>R4K Visual Relay Output Control</v>
          </cell>
          <cell r="C266" t="str">
            <v>60</v>
          </cell>
          <cell r="F266">
            <v>85.43</v>
          </cell>
        </row>
        <row r="267">
          <cell r="A267" t="str">
            <v>R4KOUT4S</v>
          </cell>
          <cell r="B267" t="str">
            <v>R4K Audio Solid State Relay Output Control</v>
          </cell>
          <cell r="C267" t="str">
            <v>60</v>
          </cell>
          <cell r="F267">
            <v>102</v>
          </cell>
        </row>
        <row r="268">
          <cell r="A268" t="str">
            <v>R4KPA25</v>
          </cell>
          <cell r="B268" t="str">
            <v>R4K Paging Amplifier - 25 Watt</v>
          </cell>
          <cell r="C268" t="str">
            <v>60</v>
          </cell>
          <cell r="F268">
            <v>601.54999999999995</v>
          </cell>
        </row>
        <row r="269">
          <cell r="A269" t="str">
            <v>R4KPB11</v>
          </cell>
          <cell r="B269" t="str">
            <v>R4K Push  for Help Button St</v>
          </cell>
          <cell r="C269" t="str">
            <v>60</v>
          </cell>
          <cell r="F269">
            <v>75.48</v>
          </cell>
        </row>
        <row r="270">
          <cell r="A270" t="str">
            <v>R4KPB12</v>
          </cell>
          <cell r="B270" t="str">
            <v>R4K SLIM Single Button St</v>
          </cell>
          <cell r="C270" t="str">
            <v>60</v>
          </cell>
          <cell r="F270">
            <v>76.23</v>
          </cell>
        </row>
        <row r="271">
          <cell r="A271" t="str">
            <v>R4KPB22</v>
          </cell>
          <cell r="B271" t="str">
            <v>R4K Dual Push Button St</v>
          </cell>
          <cell r="C271" t="str">
            <v>60</v>
          </cell>
          <cell r="F271">
            <v>92.53</v>
          </cell>
        </row>
        <row r="272">
          <cell r="A272" t="str">
            <v>R4KPB23</v>
          </cell>
          <cell r="B272" t="str">
            <v>R4K SLIM Dual Button w/ Code St</v>
          </cell>
          <cell r="C272" t="str">
            <v>60</v>
          </cell>
          <cell r="F272">
            <v>89.7</v>
          </cell>
        </row>
        <row r="273">
          <cell r="A273" t="str">
            <v>R4KPB44</v>
          </cell>
          <cell r="B273" t="str">
            <v>R4K Four Button Status Station</v>
          </cell>
          <cell r="C273" t="str">
            <v>60</v>
          </cell>
          <cell r="F273">
            <v>105.65</v>
          </cell>
        </row>
        <row r="274">
          <cell r="A274" t="str">
            <v>R4KPC10</v>
          </cell>
          <cell r="B274" t="str">
            <v>R4K Pull Cord St</v>
          </cell>
          <cell r="C274" t="str">
            <v>60</v>
          </cell>
          <cell r="F274">
            <v>70.23</v>
          </cell>
        </row>
        <row r="275">
          <cell r="A275" t="str">
            <v>R4KPC10S</v>
          </cell>
          <cell r="B275" t="str">
            <v>R4K Pull Cord St Spanish</v>
          </cell>
          <cell r="C275" t="str">
            <v>60</v>
          </cell>
          <cell r="F275">
            <v>70.23</v>
          </cell>
        </row>
        <row r="276">
          <cell r="A276" t="str">
            <v>R4KPC11</v>
          </cell>
          <cell r="B276" t="str">
            <v>R4K SLIM Pull Cord St</v>
          </cell>
          <cell r="C276" t="str">
            <v>60</v>
          </cell>
          <cell r="F276">
            <v>68.55</v>
          </cell>
        </row>
        <row r="277">
          <cell r="A277" t="str">
            <v>R4KPIP</v>
          </cell>
          <cell r="B277" t="str">
            <v>R4K Peripheral Interface Port</v>
          </cell>
          <cell r="C277" t="str">
            <v>60</v>
          </cell>
          <cell r="F277">
            <v>2417.4</v>
          </cell>
        </row>
        <row r="278">
          <cell r="A278" t="str">
            <v>R4KPLI</v>
          </cell>
          <cell r="B278" t="str">
            <v>R4K Phone Line Interface</v>
          </cell>
          <cell r="C278" t="str">
            <v>60</v>
          </cell>
          <cell r="F278">
            <v>3136.5</v>
          </cell>
        </row>
        <row r="279">
          <cell r="A279" t="str">
            <v>R4KPR400</v>
          </cell>
          <cell r="B279" t="str">
            <v>R4K Power Supply</v>
          </cell>
          <cell r="C279" t="str">
            <v>60</v>
          </cell>
          <cell r="F279">
            <v>689.33</v>
          </cell>
        </row>
        <row r="280">
          <cell r="A280" t="str">
            <v>R4KRECP</v>
          </cell>
          <cell r="B280" t="str">
            <v>R4K Console Receptacle</v>
          </cell>
          <cell r="C280" t="str">
            <v>60</v>
          </cell>
          <cell r="F280">
            <v>158.1</v>
          </cell>
        </row>
        <row r="281">
          <cell r="A281" t="str">
            <v>R4KRSPIP</v>
          </cell>
          <cell r="B281" t="str">
            <v>R4K Reporting Software Interface w/ Software</v>
          </cell>
          <cell r="C281" t="str">
            <v>60</v>
          </cell>
          <cell r="F281">
            <v>6665.08</v>
          </cell>
        </row>
        <row r="282">
          <cell r="A282" t="str">
            <v>R4KSAR</v>
          </cell>
          <cell r="B282" t="str">
            <v>R4K SLIM Dual Button St</v>
          </cell>
          <cell r="C282" t="str">
            <v>60</v>
          </cell>
          <cell r="F282">
            <v>84.58</v>
          </cell>
        </row>
        <row r="283">
          <cell r="A283" t="str">
            <v>R4KSLC1</v>
          </cell>
          <cell r="B283" t="str">
            <v>R4K Single Light Control Mod</v>
          </cell>
          <cell r="C283" t="str">
            <v>60</v>
          </cell>
          <cell r="F283">
            <v>80.98</v>
          </cell>
        </row>
        <row r="284">
          <cell r="A284" t="str">
            <v>R4KSPA</v>
          </cell>
          <cell r="B284" t="str">
            <v>R4K Serial Peripheral Adapter</v>
          </cell>
          <cell r="C284" t="str">
            <v>60</v>
          </cell>
          <cell r="F284">
            <v>444.35</v>
          </cell>
        </row>
        <row r="285">
          <cell r="A285" t="str">
            <v>R4KSPK</v>
          </cell>
          <cell r="B285" t="str">
            <v>R4K SLIM Speaker Module</v>
          </cell>
          <cell r="C285" t="str">
            <v>60</v>
          </cell>
          <cell r="F285">
            <v>27.55</v>
          </cell>
        </row>
        <row r="286">
          <cell r="A286" t="str">
            <v>R4KSR1</v>
          </cell>
          <cell r="B286" t="str">
            <v>R4K Staff Register St</v>
          </cell>
          <cell r="C286" t="str">
            <v>60</v>
          </cell>
          <cell r="F286">
            <v>63.65</v>
          </cell>
        </row>
        <row r="287">
          <cell r="A287" t="str">
            <v>R4KSS</v>
          </cell>
          <cell r="B287" t="str">
            <v>R4K Staff  Station</v>
          </cell>
          <cell r="C287" t="str">
            <v>60</v>
          </cell>
          <cell r="F287">
            <v>84.65</v>
          </cell>
        </row>
        <row r="288">
          <cell r="A288" t="str">
            <v>R4KSTAC</v>
          </cell>
          <cell r="B288" t="str">
            <v>R4K Test Adapter Cables</v>
          </cell>
          <cell r="C288" t="str">
            <v>60</v>
          </cell>
          <cell r="F288">
            <v>102.5</v>
          </cell>
        </row>
        <row r="289">
          <cell r="A289" t="str">
            <v>R4KSTR</v>
          </cell>
          <cell r="B289" t="str">
            <v>R4K Strain Relief Kit</v>
          </cell>
          <cell r="C289" t="str">
            <v>60</v>
          </cell>
          <cell r="F289">
            <v>44.63</v>
          </cell>
        </row>
        <row r="290">
          <cell r="A290" t="str">
            <v>R4KTMB</v>
          </cell>
          <cell r="B290" t="str">
            <v>R4K K-Bus Termination Board</v>
          </cell>
          <cell r="C290" t="str">
            <v>60</v>
          </cell>
          <cell r="F290">
            <v>128.13</v>
          </cell>
        </row>
        <row r="291">
          <cell r="A291" t="str">
            <v>R4KTVA</v>
          </cell>
          <cell r="B291" t="str">
            <v>R4K TV Adaptor Kit Qty 10</v>
          </cell>
          <cell r="C291" t="str">
            <v>60</v>
          </cell>
          <cell r="F291">
            <v>59.93</v>
          </cell>
        </row>
        <row r="292">
          <cell r="A292" t="str">
            <v>R4KTVR1</v>
          </cell>
          <cell r="B292" t="str">
            <v>R4K Digital TV Isolation Module</v>
          </cell>
          <cell r="C292" t="str">
            <v>60</v>
          </cell>
          <cell r="F292">
            <v>62.15</v>
          </cell>
        </row>
        <row r="293">
          <cell r="A293" t="str">
            <v>R4KWARE</v>
          </cell>
          <cell r="B293" t="str">
            <v>R4K System Software CD-ROM</v>
          </cell>
          <cell r="C293" t="str">
            <v>60</v>
          </cell>
          <cell r="F293">
            <v>1359.15</v>
          </cell>
        </row>
        <row r="294">
          <cell r="A294" t="str">
            <v>R4KWM11</v>
          </cell>
          <cell r="B294" t="str">
            <v>R4K Console Wall Mount Kit</v>
          </cell>
          <cell r="C294" t="str">
            <v>60</v>
          </cell>
          <cell r="F294">
            <v>287.52999999999997</v>
          </cell>
        </row>
        <row r="295">
          <cell r="A295" t="str">
            <v>R4KWM22</v>
          </cell>
          <cell r="B295" t="str">
            <v>R4KANN Wall Mount Kit</v>
          </cell>
          <cell r="C295" t="str">
            <v>60</v>
          </cell>
          <cell r="F295">
            <v>288.93</v>
          </cell>
        </row>
        <row r="296">
          <cell r="A296" t="str">
            <v>R4KXBA</v>
          </cell>
          <cell r="B296" t="str">
            <v>R4K X-bus Adapter</v>
          </cell>
          <cell r="C296" t="str">
            <v>60</v>
          </cell>
          <cell r="F296">
            <v>8429.0300000000007</v>
          </cell>
        </row>
        <row r="297">
          <cell r="A297" t="str">
            <v>RAM1</v>
          </cell>
          <cell r="B297" t="str">
            <v>RELAY MODULE</v>
          </cell>
          <cell r="C297" t="str">
            <v>18</v>
          </cell>
          <cell r="F297">
            <v>36.880000000000003</v>
          </cell>
        </row>
        <row r="298">
          <cell r="A298" t="str">
            <v>RIM100</v>
          </cell>
          <cell r="B298" t="str">
            <v>Relay Isolation Module</v>
          </cell>
          <cell r="C298" t="str">
            <v>18</v>
          </cell>
          <cell r="F298">
            <v>101.25</v>
          </cell>
        </row>
        <row r="299">
          <cell r="A299" t="str">
            <v>RS505</v>
          </cell>
          <cell r="B299" t="str">
            <v>SPEAKER ADAPTER MODULE</v>
          </cell>
          <cell r="C299" t="str">
            <v>18</v>
          </cell>
          <cell r="F299">
            <v>66.25</v>
          </cell>
        </row>
        <row r="300">
          <cell r="A300" t="str">
            <v>TCCKINFM</v>
          </cell>
          <cell r="B300" t="str">
            <v>CLOCK INTERFACE MODULE</v>
          </cell>
          <cell r="C300" t="str">
            <v>60</v>
          </cell>
          <cell r="F300">
            <v>635</v>
          </cell>
        </row>
        <row r="301">
          <cell r="A301" t="str">
            <v>WAC13S</v>
          </cell>
          <cell r="B301" t="str">
            <v>13" Wired Analog Clock</v>
          </cell>
          <cell r="C301" t="str">
            <v>60</v>
          </cell>
          <cell r="F301">
            <v>186</v>
          </cell>
        </row>
        <row r="302">
          <cell r="A302" t="str">
            <v>WAC16L</v>
          </cell>
          <cell r="B302" t="str">
            <v>16" Wired Analog Clock</v>
          </cell>
          <cell r="C302" t="str">
            <v>60</v>
          </cell>
          <cell r="F302">
            <v>284</v>
          </cell>
        </row>
        <row r="303">
          <cell r="A303" t="str">
            <v>WCA1312AC</v>
          </cell>
          <cell r="B303" t="str">
            <v>13IN WIRELESS ANALOG 12HR CLK 24VAC</v>
          </cell>
          <cell r="C303" t="str">
            <v>60</v>
          </cell>
          <cell r="F303">
            <v>310</v>
          </cell>
        </row>
        <row r="304">
          <cell r="A304" t="str">
            <v>WCA1312B</v>
          </cell>
          <cell r="B304" t="str">
            <v>13IN WIRELESS ANALOG 12HR CLK BAT</v>
          </cell>
          <cell r="C304" t="str">
            <v>60</v>
          </cell>
          <cell r="F304">
            <v>244.25</v>
          </cell>
        </row>
        <row r="305">
          <cell r="A305" t="str">
            <v>WCA1324AC</v>
          </cell>
          <cell r="B305" t="str">
            <v>13IN WIRELESS ANALOG 24HR CLK 24VAC</v>
          </cell>
          <cell r="C305" t="str">
            <v>60</v>
          </cell>
          <cell r="F305">
            <v>310</v>
          </cell>
        </row>
        <row r="306">
          <cell r="A306" t="str">
            <v>WCA1324B</v>
          </cell>
          <cell r="B306" t="str">
            <v>13IN WIRELESS ANALOG 24HR CLK BAT</v>
          </cell>
          <cell r="C306" t="str">
            <v>60</v>
          </cell>
          <cell r="F306">
            <v>244.25</v>
          </cell>
        </row>
        <row r="307">
          <cell r="A307" t="str">
            <v>WCA1612AC</v>
          </cell>
          <cell r="B307" t="str">
            <v>16IN WIRELESS ANLG 12HR CLK 24VAC</v>
          </cell>
          <cell r="C307" t="str">
            <v>60</v>
          </cell>
          <cell r="F307">
            <v>372.5</v>
          </cell>
        </row>
        <row r="308">
          <cell r="A308" t="str">
            <v>WCA1612B</v>
          </cell>
          <cell r="B308" t="str">
            <v>16IN WIRELESS ANALOG 12HR CLK BAT</v>
          </cell>
          <cell r="C308" t="str">
            <v>60</v>
          </cell>
          <cell r="F308">
            <v>335</v>
          </cell>
        </row>
        <row r="309">
          <cell r="A309" t="str">
            <v>WCA1624AC</v>
          </cell>
          <cell r="B309" t="str">
            <v>16IN WIRELESS ANALOG 24HR CLK 24VAC</v>
          </cell>
          <cell r="C309" t="str">
            <v>60</v>
          </cell>
          <cell r="F309">
            <v>372.5</v>
          </cell>
        </row>
        <row r="310">
          <cell r="A310" t="str">
            <v>WCA1624B</v>
          </cell>
          <cell r="B310" t="str">
            <v>16IN WIRELESS ANALOG 24HR CLK BAT</v>
          </cell>
          <cell r="C310" t="str">
            <v>60</v>
          </cell>
          <cell r="F310">
            <v>335</v>
          </cell>
        </row>
        <row r="311">
          <cell r="A311" t="str">
            <v>WCAMC2</v>
          </cell>
          <cell r="B311" t="str">
            <v>Ceil-mnt Double-face 13IN ANALOG KIT</v>
          </cell>
          <cell r="C311" t="str">
            <v>60</v>
          </cell>
          <cell r="F311">
            <v>165</v>
          </cell>
        </row>
        <row r="312">
          <cell r="A312" t="str">
            <v>WCAMW2</v>
          </cell>
          <cell r="B312" t="str">
            <v>WALL-MNT DOUBLE-FACE 13" ANALOG KIT</v>
          </cell>
          <cell r="C312" t="str">
            <v>60</v>
          </cell>
          <cell r="F312">
            <v>165</v>
          </cell>
        </row>
        <row r="313">
          <cell r="A313" t="str">
            <v>WCANA13WG</v>
          </cell>
          <cell r="B313" t="str">
            <v>13IN Wirelss Anlg Clk Wire Grd</v>
          </cell>
          <cell r="C313" t="str">
            <v>60</v>
          </cell>
          <cell r="F313">
            <v>167.5</v>
          </cell>
        </row>
        <row r="314">
          <cell r="A314" t="str">
            <v>WCANA16WG</v>
          </cell>
          <cell r="B314" t="str">
            <v>16IN Wirelss Anlg Clk Wire Grd</v>
          </cell>
          <cell r="C314" t="str">
            <v>60</v>
          </cell>
          <cell r="F314">
            <v>207.5</v>
          </cell>
        </row>
        <row r="315">
          <cell r="A315" t="str">
            <v>WCANAHB</v>
          </cell>
          <cell r="B315" t="str">
            <v>Analog Clock Hanger Bracket (10-PACK)</v>
          </cell>
          <cell r="C315" t="str">
            <v>60</v>
          </cell>
          <cell r="F315">
            <v>62.5</v>
          </cell>
        </row>
        <row r="316">
          <cell r="A316" t="str">
            <v>WCANAHBRF</v>
          </cell>
          <cell r="B316" t="str">
            <v>Simplex Anlg Clk Hanger Brkt</v>
          </cell>
          <cell r="C316" t="str">
            <v>60</v>
          </cell>
          <cell r="F316">
            <v>11.75</v>
          </cell>
        </row>
        <row r="317">
          <cell r="A317" t="str">
            <v>WCD254R</v>
          </cell>
          <cell r="B317" t="str">
            <v>WRLSS DIG CLK 2.5 IN 4 DIG RED</v>
          </cell>
          <cell r="C317" t="str">
            <v>60</v>
          </cell>
          <cell r="F317">
            <v>372.5</v>
          </cell>
        </row>
        <row r="318">
          <cell r="A318" t="str">
            <v>WCD254W</v>
          </cell>
          <cell r="B318" t="str">
            <v>WRLSS DIG CLK 2.5 IN 4 DIG WHT</v>
          </cell>
          <cell r="C318" t="str">
            <v>60</v>
          </cell>
          <cell r="F318">
            <v>474.75</v>
          </cell>
        </row>
        <row r="319">
          <cell r="A319" t="str">
            <v>WCD256W</v>
          </cell>
          <cell r="B319" t="str">
            <v>WRLSS DIG CLK 2.5 IN 6 DIG WHT</v>
          </cell>
          <cell r="C319" t="str">
            <v>60</v>
          </cell>
          <cell r="F319">
            <v>720</v>
          </cell>
        </row>
        <row r="320">
          <cell r="A320" t="str">
            <v>WCD25MC</v>
          </cell>
          <cell r="B320" t="str">
            <v>Ceil-mnt Double-face 2.5IN Dgt</v>
          </cell>
          <cell r="C320" t="str">
            <v>60</v>
          </cell>
          <cell r="F320">
            <v>195</v>
          </cell>
        </row>
        <row r="321">
          <cell r="A321" t="str">
            <v>WCD25MW</v>
          </cell>
          <cell r="B321" t="str">
            <v>Wall-mnt Double-face 2.5IN Dgt</v>
          </cell>
          <cell r="C321" t="str">
            <v>60</v>
          </cell>
          <cell r="F321">
            <v>195</v>
          </cell>
        </row>
        <row r="322">
          <cell r="A322" t="str">
            <v>WCD404R</v>
          </cell>
          <cell r="B322" t="str">
            <v>WRLSS DIG CLK 4 IN 4 DIG RED</v>
          </cell>
          <cell r="C322" t="str">
            <v>60</v>
          </cell>
          <cell r="F322">
            <v>482.5</v>
          </cell>
        </row>
        <row r="323">
          <cell r="A323" t="str">
            <v>WCD404W</v>
          </cell>
          <cell r="B323" t="str">
            <v>WRLSS DIG CLK 4 IN 4 DIG WHT</v>
          </cell>
          <cell r="C323" t="str">
            <v>60</v>
          </cell>
          <cell r="F323">
            <v>607.5</v>
          </cell>
        </row>
        <row r="324">
          <cell r="A324" t="str">
            <v>WCD40MC</v>
          </cell>
          <cell r="B324" t="str">
            <v>Ceil-mnt Double-face 4IN Dgt</v>
          </cell>
          <cell r="C324" t="str">
            <v>60</v>
          </cell>
          <cell r="F324">
            <v>200</v>
          </cell>
        </row>
        <row r="325">
          <cell r="A325" t="str">
            <v>WCD40MW</v>
          </cell>
          <cell r="B325" t="str">
            <v>Wall-mnt Double-face 4IN Dgt</v>
          </cell>
          <cell r="C325" t="str">
            <v>60</v>
          </cell>
          <cell r="F325">
            <v>200</v>
          </cell>
        </row>
        <row r="326">
          <cell r="A326" t="str">
            <v>WCDIG25WG</v>
          </cell>
          <cell r="B326" t="str">
            <v>2.5IN Wirelss Dgtl Clk Wire Grd</v>
          </cell>
          <cell r="C326" t="str">
            <v>60</v>
          </cell>
          <cell r="F326">
            <v>154</v>
          </cell>
        </row>
        <row r="327">
          <cell r="A327" t="str">
            <v>WCDIG40WG</v>
          </cell>
          <cell r="B327" t="str">
            <v>4IN Wirelss Dgtl Clk Wire Grd</v>
          </cell>
          <cell r="C327" t="str">
            <v>60</v>
          </cell>
          <cell r="F327">
            <v>192.5</v>
          </cell>
        </row>
        <row r="328">
          <cell r="A328" t="str">
            <v>WCLFCCFP10</v>
          </cell>
          <cell r="B328" t="str">
            <v>FCC License-For -Profit (10 year)</v>
          </cell>
          <cell r="C328" t="str">
            <v>60</v>
          </cell>
          <cell r="F328">
            <v>1487.5</v>
          </cell>
        </row>
        <row r="329">
          <cell r="A329" t="str">
            <v>WCLFCCNP10</v>
          </cell>
          <cell r="B329" t="str">
            <v>FCC License - Non-Profit (10 year)</v>
          </cell>
          <cell r="C329" t="str">
            <v>60</v>
          </cell>
          <cell r="F329">
            <v>962.5</v>
          </cell>
        </row>
        <row r="330">
          <cell r="A330" t="str">
            <v>WCP24AC1</v>
          </cell>
          <cell r="B330" t="str">
            <v>6VA  24 VAC CLOCK POWER SOURCE</v>
          </cell>
          <cell r="C330" t="str">
            <v>60</v>
          </cell>
          <cell r="F330">
            <v>27.5</v>
          </cell>
        </row>
        <row r="331">
          <cell r="A331" t="str">
            <v>WCSIGTEST</v>
          </cell>
          <cell r="B331" t="str">
            <v>RF Signal Tester</v>
          </cell>
          <cell r="C331" t="str">
            <v>60</v>
          </cell>
          <cell r="F331">
            <v>747.5</v>
          </cell>
        </row>
        <row r="332">
          <cell r="A332" t="str">
            <v>WCTRRBKT</v>
          </cell>
          <cell r="B332" t="str">
            <v>Xmitter Rack Mount Brackets</v>
          </cell>
          <cell r="C332" t="str">
            <v>60</v>
          </cell>
          <cell r="F332">
            <v>93.5</v>
          </cell>
        </row>
        <row r="333">
          <cell r="A333" t="str">
            <v>WCTRWS</v>
          </cell>
          <cell r="B333" t="str">
            <v>Shelf for Transmitter /Receiver</v>
          </cell>
          <cell r="C333" t="str">
            <v>60</v>
          </cell>
          <cell r="F333">
            <v>107.25</v>
          </cell>
        </row>
        <row r="334">
          <cell r="A334" t="str">
            <v>WCXATRAN</v>
          </cell>
          <cell r="B334" t="str">
            <v>Wireless Transmitter</v>
          </cell>
          <cell r="C334" t="str">
            <v>60</v>
          </cell>
          <cell r="F334">
            <v>2900</v>
          </cell>
        </row>
        <row r="335">
          <cell r="A335" t="str">
            <v>WCXGGPS50EXT</v>
          </cell>
          <cell r="B335" t="str">
            <v>GPS Receiver Extension cable</v>
          </cell>
          <cell r="C335" t="str">
            <v>60</v>
          </cell>
          <cell r="F335">
            <v>114.75</v>
          </cell>
        </row>
        <row r="336">
          <cell r="A336" t="str">
            <v>WCXREPEAT</v>
          </cell>
          <cell r="B336" t="str">
            <v>Wireless Repeater</v>
          </cell>
          <cell r="C336" t="str">
            <v>60</v>
          </cell>
          <cell r="F336">
            <v>2780</v>
          </cell>
        </row>
        <row r="337">
          <cell r="A337" t="str">
            <v>WCXRVRGPS</v>
          </cell>
          <cell r="B337" t="str">
            <v>GPS Receiver</v>
          </cell>
          <cell r="C337" t="str">
            <v>60</v>
          </cell>
          <cell r="F337">
            <v>335</v>
          </cell>
        </row>
        <row r="338">
          <cell r="A338" t="str">
            <v>WCXRVRNTP</v>
          </cell>
          <cell r="B338" t="str">
            <v>NTP Receiver</v>
          </cell>
          <cell r="C338" t="str">
            <v>60</v>
          </cell>
          <cell r="F338">
            <v>335</v>
          </cell>
        </row>
        <row r="339">
          <cell r="A339" t="str">
            <v>WCXTANTKT</v>
          </cell>
          <cell r="B339" t="str">
            <v>Wireless External Antenna for Wireless Transmitter</v>
          </cell>
          <cell r="C339" t="str">
            <v>60</v>
          </cell>
          <cell r="F339">
            <v>3100</v>
          </cell>
        </row>
        <row r="340">
          <cell r="A340">
            <v>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tabSelected="1" zoomScale="70" zoomScaleNormal="70" workbookViewId="0">
      <selection activeCell="L31" sqref="L31"/>
    </sheetView>
  </sheetViews>
  <sheetFormatPr baseColWidth="10" defaultRowHeight="15" x14ac:dyDescent="0.25"/>
  <cols>
    <col min="1" max="1" width="6.85546875" style="1" customWidth="1"/>
    <col min="2" max="2" width="33.7109375" style="1" customWidth="1"/>
    <col min="3" max="3" width="13.28515625" style="1" customWidth="1"/>
    <col min="4" max="4" width="20.42578125" style="1" customWidth="1"/>
    <col min="5" max="5" width="15.5703125" style="1" customWidth="1"/>
    <col min="6" max="6" width="14.85546875" style="1" customWidth="1"/>
    <col min="7" max="9" width="20.140625" style="1" customWidth="1"/>
    <col min="10" max="10" width="18.7109375" style="1" customWidth="1"/>
    <col min="11" max="16384" width="11.42578125" style="1"/>
  </cols>
  <sheetData>
    <row r="1" spans="1:11" ht="15" customHeight="1" x14ac:dyDescent="0.25">
      <c r="B1" s="122" t="s">
        <v>14</v>
      </c>
      <c r="C1" s="123"/>
      <c r="D1" s="123"/>
      <c r="E1" s="123"/>
      <c r="F1" s="123"/>
      <c r="G1" s="123"/>
      <c r="H1" s="123"/>
      <c r="I1" s="123"/>
      <c r="J1" s="123"/>
      <c r="K1" s="124"/>
    </row>
    <row r="2" spans="1:11" ht="45" x14ac:dyDescent="0.25">
      <c r="B2" s="15" t="s">
        <v>0</v>
      </c>
      <c r="C2" s="11" t="s">
        <v>12</v>
      </c>
      <c r="D2" s="11" t="s">
        <v>17</v>
      </c>
      <c r="E2" s="11" t="s">
        <v>3</v>
      </c>
      <c r="F2" s="11" t="s">
        <v>43</v>
      </c>
      <c r="G2" s="11" t="s">
        <v>5</v>
      </c>
      <c r="H2" s="11" t="s">
        <v>277</v>
      </c>
      <c r="I2" s="11" t="s">
        <v>289</v>
      </c>
      <c r="J2" s="11" t="s">
        <v>10</v>
      </c>
      <c r="K2" s="130" t="s">
        <v>1</v>
      </c>
    </row>
    <row r="3" spans="1:11" ht="75" customHeight="1" x14ac:dyDescent="0.25">
      <c r="B3" s="128" t="s">
        <v>13</v>
      </c>
      <c r="C3" s="11"/>
      <c r="D3" s="10"/>
      <c r="E3" s="11"/>
      <c r="F3" s="11"/>
      <c r="G3" s="11"/>
      <c r="H3" s="11"/>
      <c r="I3" s="11"/>
      <c r="J3" s="11"/>
      <c r="K3" s="131"/>
    </row>
    <row r="4" spans="1:11" ht="24" customHeight="1" thickBot="1" x14ac:dyDescent="0.3">
      <c r="B4" s="129"/>
      <c r="C4" s="16" t="s">
        <v>158</v>
      </c>
      <c r="D4" s="16" t="s">
        <v>102</v>
      </c>
      <c r="E4" s="16" t="s">
        <v>6</v>
      </c>
      <c r="F4" s="16" t="s">
        <v>8</v>
      </c>
      <c r="G4" s="16" t="s">
        <v>41</v>
      </c>
      <c r="H4" s="16" t="s">
        <v>93</v>
      </c>
      <c r="I4" s="16" t="s">
        <v>95</v>
      </c>
      <c r="J4" s="16" t="s">
        <v>11</v>
      </c>
      <c r="K4" s="132"/>
    </row>
    <row r="5" spans="1:11" x14ac:dyDescent="0.25">
      <c r="A5" s="125" t="s">
        <v>42</v>
      </c>
      <c r="B5" s="4" t="s">
        <v>15</v>
      </c>
      <c r="C5" s="4">
        <v>1</v>
      </c>
      <c r="D5" s="4">
        <v>1</v>
      </c>
      <c r="E5" s="4">
        <v>1</v>
      </c>
      <c r="F5" s="4">
        <v>1</v>
      </c>
      <c r="G5" s="4"/>
      <c r="H5" s="4"/>
      <c r="I5" s="4"/>
      <c r="J5" s="4"/>
      <c r="K5" s="5">
        <v>1</v>
      </c>
    </row>
    <row r="6" spans="1:11" ht="30" x14ac:dyDescent="0.25">
      <c r="A6" s="126"/>
      <c r="B6" s="2" t="s">
        <v>18</v>
      </c>
      <c r="C6" s="2">
        <v>1</v>
      </c>
      <c r="D6" s="2">
        <v>1</v>
      </c>
      <c r="E6" s="2">
        <v>1</v>
      </c>
      <c r="F6" s="2">
        <v>1</v>
      </c>
      <c r="G6" s="2"/>
      <c r="H6" s="2"/>
      <c r="I6" s="2"/>
      <c r="J6" s="2"/>
      <c r="K6" s="6">
        <v>1</v>
      </c>
    </row>
    <row r="7" spans="1:11" x14ac:dyDescent="0.25">
      <c r="A7" s="126"/>
      <c r="B7" s="2" t="s">
        <v>19</v>
      </c>
      <c r="C7" s="2">
        <v>1</v>
      </c>
      <c r="D7" s="2">
        <v>1</v>
      </c>
      <c r="E7" s="2">
        <v>1</v>
      </c>
      <c r="F7" s="2">
        <v>1</v>
      </c>
      <c r="G7" s="2"/>
      <c r="H7" s="2"/>
      <c r="I7" s="2"/>
      <c r="J7" s="2"/>
      <c r="K7" s="6">
        <v>1</v>
      </c>
    </row>
    <row r="8" spans="1:11" x14ac:dyDescent="0.25">
      <c r="A8" s="126"/>
      <c r="B8" s="2" t="s">
        <v>19</v>
      </c>
      <c r="C8" s="2">
        <v>1</v>
      </c>
      <c r="D8" s="2">
        <v>1</v>
      </c>
      <c r="E8" s="2">
        <v>1</v>
      </c>
      <c r="F8" s="2">
        <v>1</v>
      </c>
      <c r="G8" s="2"/>
      <c r="H8" s="2"/>
      <c r="I8" s="2"/>
      <c r="J8" s="2"/>
      <c r="K8" s="6">
        <v>1</v>
      </c>
    </row>
    <row r="9" spans="1:11" x14ac:dyDescent="0.25">
      <c r="A9" s="126"/>
      <c r="B9" s="2" t="s">
        <v>20</v>
      </c>
      <c r="C9" s="2">
        <v>1</v>
      </c>
      <c r="D9" s="2">
        <v>1</v>
      </c>
      <c r="E9" s="2">
        <v>1</v>
      </c>
      <c r="F9" s="2">
        <v>1</v>
      </c>
      <c r="G9" s="2"/>
      <c r="H9" s="2"/>
      <c r="I9" s="2"/>
      <c r="J9" s="2"/>
      <c r="K9" s="6">
        <v>1</v>
      </c>
    </row>
    <row r="10" spans="1:11" x14ac:dyDescent="0.25">
      <c r="A10" s="126"/>
      <c r="B10" s="2" t="s">
        <v>20</v>
      </c>
      <c r="C10" s="2">
        <v>1</v>
      </c>
      <c r="D10" s="2">
        <v>1</v>
      </c>
      <c r="E10" s="2">
        <v>1</v>
      </c>
      <c r="F10" s="2">
        <v>1</v>
      </c>
      <c r="G10" s="2"/>
      <c r="H10" s="2"/>
      <c r="I10" s="2"/>
      <c r="J10" s="2"/>
      <c r="K10" s="6">
        <v>1</v>
      </c>
    </row>
    <row r="11" spans="1:11" x14ac:dyDescent="0.25">
      <c r="A11" s="126"/>
      <c r="B11" s="2" t="s">
        <v>21</v>
      </c>
      <c r="C11" s="2">
        <v>1</v>
      </c>
      <c r="D11" s="2">
        <v>1</v>
      </c>
      <c r="E11" s="2">
        <v>1</v>
      </c>
      <c r="F11" s="2">
        <v>1</v>
      </c>
      <c r="G11" s="2"/>
      <c r="H11" s="2"/>
      <c r="I11" s="2"/>
      <c r="J11" s="2"/>
      <c r="K11" s="6">
        <v>1</v>
      </c>
    </row>
    <row r="12" spans="1:11" x14ac:dyDescent="0.25">
      <c r="A12" s="126"/>
      <c r="B12" s="2" t="s">
        <v>22</v>
      </c>
      <c r="C12" s="2">
        <v>1</v>
      </c>
      <c r="D12" s="2">
        <v>1</v>
      </c>
      <c r="E12" s="2">
        <v>1</v>
      </c>
      <c r="F12" s="2">
        <v>1</v>
      </c>
      <c r="G12" s="2"/>
      <c r="H12" s="2"/>
      <c r="I12" s="2"/>
      <c r="J12" s="2"/>
      <c r="K12" s="6">
        <v>1</v>
      </c>
    </row>
    <row r="13" spans="1:11" x14ac:dyDescent="0.25">
      <c r="A13" s="126"/>
      <c r="B13" s="2" t="s">
        <v>23</v>
      </c>
      <c r="C13" s="2">
        <v>1</v>
      </c>
      <c r="D13" s="2">
        <v>1</v>
      </c>
      <c r="E13" s="2">
        <v>1</v>
      </c>
      <c r="F13" s="2">
        <v>1</v>
      </c>
      <c r="G13" s="2"/>
      <c r="H13" s="2"/>
      <c r="I13" s="2"/>
      <c r="J13" s="2"/>
      <c r="K13" s="6">
        <v>1</v>
      </c>
    </row>
    <row r="14" spans="1:11" x14ac:dyDescent="0.25">
      <c r="A14" s="126"/>
      <c r="B14" s="2" t="s">
        <v>24</v>
      </c>
      <c r="C14" s="2">
        <v>1</v>
      </c>
      <c r="D14" s="2">
        <v>1</v>
      </c>
      <c r="E14" s="2">
        <v>1</v>
      </c>
      <c r="F14" s="2">
        <v>1</v>
      </c>
      <c r="G14" s="2"/>
      <c r="H14" s="2"/>
      <c r="I14" s="2"/>
      <c r="J14" s="2"/>
      <c r="K14" s="6">
        <v>1</v>
      </c>
    </row>
    <row r="15" spans="1:11" x14ac:dyDescent="0.25">
      <c r="A15" s="126"/>
      <c r="B15" s="2" t="s">
        <v>25</v>
      </c>
      <c r="C15" s="2">
        <v>1</v>
      </c>
      <c r="D15" s="2">
        <v>1</v>
      </c>
      <c r="E15" s="2">
        <v>1</v>
      </c>
      <c r="F15" s="2">
        <v>1</v>
      </c>
      <c r="G15" s="2"/>
      <c r="H15" s="2"/>
      <c r="I15" s="2"/>
      <c r="J15" s="2"/>
      <c r="K15" s="6">
        <v>1</v>
      </c>
    </row>
    <row r="16" spans="1:11" ht="15" customHeight="1" x14ac:dyDescent="0.25">
      <c r="A16" s="126"/>
      <c r="B16" s="2" t="s">
        <v>26</v>
      </c>
      <c r="C16" s="2">
        <v>1</v>
      </c>
      <c r="D16" s="2">
        <v>1</v>
      </c>
      <c r="E16" s="2">
        <v>1</v>
      </c>
      <c r="F16" s="2">
        <v>1</v>
      </c>
      <c r="G16" s="3"/>
      <c r="H16" s="3"/>
      <c r="I16" s="3"/>
      <c r="J16" s="3"/>
      <c r="K16" s="7">
        <v>1</v>
      </c>
    </row>
    <row r="17" spans="1:11" x14ac:dyDescent="0.25">
      <c r="A17" s="126"/>
      <c r="B17" s="2" t="s">
        <v>27</v>
      </c>
      <c r="C17" s="2">
        <v>1</v>
      </c>
      <c r="D17" s="2">
        <v>1</v>
      </c>
      <c r="E17" s="2">
        <v>1</v>
      </c>
      <c r="F17" s="2">
        <v>1</v>
      </c>
      <c r="G17" s="3"/>
      <c r="H17" s="3"/>
      <c r="I17" s="3"/>
      <c r="J17" s="3"/>
      <c r="K17" s="7">
        <v>1</v>
      </c>
    </row>
    <row r="18" spans="1:11" x14ac:dyDescent="0.25">
      <c r="A18" s="126"/>
      <c r="B18" s="2" t="s">
        <v>28</v>
      </c>
      <c r="C18" s="2">
        <v>1</v>
      </c>
      <c r="D18" s="2">
        <v>1</v>
      </c>
      <c r="E18" s="2">
        <v>1</v>
      </c>
      <c r="F18" s="2">
        <v>1</v>
      </c>
      <c r="G18" s="3"/>
      <c r="H18" s="3"/>
      <c r="I18" s="3"/>
      <c r="J18" s="3"/>
      <c r="K18" s="7">
        <v>1</v>
      </c>
    </row>
    <row r="19" spans="1:11" x14ac:dyDescent="0.25">
      <c r="A19" s="126"/>
      <c r="B19" s="2" t="s">
        <v>29</v>
      </c>
      <c r="C19" s="2">
        <v>1</v>
      </c>
      <c r="D19" s="2">
        <v>1</v>
      </c>
      <c r="E19" s="2">
        <v>1</v>
      </c>
      <c r="F19" s="2">
        <v>1</v>
      </c>
      <c r="G19" s="2"/>
      <c r="H19" s="2"/>
      <c r="I19" s="2"/>
      <c r="J19" s="2"/>
      <c r="K19" s="6">
        <v>1</v>
      </c>
    </row>
    <row r="20" spans="1:11" x14ac:dyDescent="0.25">
      <c r="A20" s="126"/>
      <c r="B20" s="2" t="s">
        <v>30</v>
      </c>
      <c r="C20" s="2">
        <v>1</v>
      </c>
      <c r="D20" s="2">
        <v>1</v>
      </c>
      <c r="E20" s="2">
        <v>1</v>
      </c>
      <c r="F20" s="2">
        <v>1</v>
      </c>
      <c r="G20" s="2"/>
      <c r="H20" s="2"/>
      <c r="I20" s="2"/>
      <c r="J20" s="2"/>
      <c r="K20" s="6">
        <v>1</v>
      </c>
    </row>
    <row r="21" spans="1:11" x14ac:dyDescent="0.25">
      <c r="A21" s="126"/>
      <c r="B21" s="2" t="s">
        <v>31</v>
      </c>
      <c r="C21" s="2">
        <v>1</v>
      </c>
      <c r="D21" s="2">
        <v>1</v>
      </c>
      <c r="E21" s="2">
        <v>1</v>
      </c>
      <c r="F21" s="2">
        <v>1</v>
      </c>
      <c r="G21" s="2"/>
      <c r="H21" s="2"/>
      <c r="I21" s="2"/>
      <c r="J21" s="2"/>
      <c r="K21" s="6">
        <v>1</v>
      </c>
    </row>
    <row r="22" spans="1:11" x14ac:dyDescent="0.25">
      <c r="A22" s="126"/>
      <c r="B22" s="2" t="s">
        <v>32</v>
      </c>
      <c r="C22" s="2">
        <v>1</v>
      </c>
      <c r="D22" s="2">
        <v>1</v>
      </c>
      <c r="E22" s="2">
        <v>1</v>
      </c>
      <c r="F22" s="2">
        <v>1</v>
      </c>
      <c r="G22" s="2"/>
      <c r="H22" s="2"/>
      <c r="I22" s="2"/>
      <c r="J22" s="2"/>
      <c r="K22" s="6">
        <v>1</v>
      </c>
    </row>
    <row r="23" spans="1:11" x14ac:dyDescent="0.25">
      <c r="A23" s="126"/>
      <c r="B23" s="2" t="s">
        <v>33</v>
      </c>
      <c r="C23" s="2">
        <v>1</v>
      </c>
      <c r="D23" s="2">
        <v>1</v>
      </c>
      <c r="E23" s="2">
        <v>1</v>
      </c>
      <c r="F23" s="2">
        <v>1</v>
      </c>
      <c r="G23" s="2"/>
      <c r="H23" s="2"/>
      <c r="I23" s="2"/>
      <c r="J23" s="2"/>
      <c r="K23" s="6">
        <v>1</v>
      </c>
    </row>
    <row r="24" spans="1:11" x14ac:dyDescent="0.25">
      <c r="A24" s="126"/>
      <c r="B24" s="2" t="s">
        <v>34</v>
      </c>
      <c r="C24" s="2">
        <v>1</v>
      </c>
      <c r="D24" s="2">
        <v>1</v>
      </c>
      <c r="E24" s="2">
        <v>1</v>
      </c>
      <c r="F24" s="2">
        <v>1</v>
      </c>
      <c r="G24" s="2"/>
      <c r="H24" s="2"/>
      <c r="I24" s="2"/>
      <c r="J24" s="2"/>
      <c r="K24" s="6">
        <v>1</v>
      </c>
    </row>
    <row r="25" spans="1:11" x14ac:dyDescent="0.25">
      <c r="A25" s="126"/>
      <c r="B25" s="2" t="s">
        <v>35</v>
      </c>
      <c r="C25" s="2">
        <v>1</v>
      </c>
      <c r="D25" s="2">
        <v>1</v>
      </c>
      <c r="E25" s="2">
        <v>1</v>
      </c>
      <c r="F25" s="2">
        <v>1</v>
      </c>
      <c r="G25" s="2"/>
      <c r="H25" s="2"/>
      <c r="I25" s="2"/>
      <c r="J25" s="2"/>
      <c r="K25" s="6">
        <v>1</v>
      </c>
    </row>
    <row r="26" spans="1:11" x14ac:dyDescent="0.25">
      <c r="A26" s="126"/>
      <c r="B26" s="2" t="s">
        <v>36</v>
      </c>
      <c r="C26" s="2">
        <v>1</v>
      </c>
      <c r="D26" s="2">
        <v>1</v>
      </c>
      <c r="E26" s="2">
        <v>1</v>
      </c>
      <c r="F26" s="2">
        <v>1</v>
      </c>
      <c r="G26" s="2"/>
      <c r="H26" s="2"/>
      <c r="I26" s="2"/>
      <c r="J26" s="2"/>
      <c r="K26" s="6">
        <v>1</v>
      </c>
    </row>
    <row r="27" spans="1:11" x14ac:dyDescent="0.25">
      <c r="A27" s="126"/>
      <c r="B27" s="2" t="s">
        <v>37</v>
      </c>
      <c r="C27" s="2">
        <v>1</v>
      </c>
      <c r="D27" s="2">
        <v>1</v>
      </c>
      <c r="E27" s="2">
        <v>1</v>
      </c>
      <c r="F27" s="2">
        <v>1</v>
      </c>
      <c r="G27" s="2"/>
      <c r="H27" s="2"/>
      <c r="I27" s="2"/>
      <c r="J27" s="2"/>
      <c r="K27" s="6">
        <v>1</v>
      </c>
    </row>
    <row r="28" spans="1:11" x14ac:dyDescent="0.25">
      <c r="A28" s="126"/>
      <c r="B28" s="2" t="s">
        <v>38</v>
      </c>
      <c r="C28" s="2">
        <v>1</v>
      </c>
      <c r="D28" s="2">
        <v>1</v>
      </c>
      <c r="E28" s="2">
        <v>1</v>
      </c>
      <c r="F28" s="2">
        <v>1</v>
      </c>
      <c r="G28" s="2"/>
      <c r="H28" s="2"/>
      <c r="I28" s="2"/>
      <c r="J28" s="2"/>
      <c r="K28" s="6">
        <v>1</v>
      </c>
    </row>
    <row r="29" spans="1:11" x14ac:dyDescent="0.25">
      <c r="A29" s="126"/>
      <c r="B29" s="2" t="s">
        <v>39</v>
      </c>
      <c r="C29" s="2">
        <v>1</v>
      </c>
      <c r="D29" s="2">
        <v>1</v>
      </c>
      <c r="E29" s="2">
        <v>1</v>
      </c>
      <c r="F29" s="2">
        <v>1</v>
      </c>
      <c r="G29" s="2"/>
      <c r="H29" s="2"/>
      <c r="I29" s="2"/>
      <c r="J29" s="2"/>
      <c r="K29" s="6">
        <v>1</v>
      </c>
    </row>
    <row r="30" spans="1:11" x14ac:dyDescent="0.25">
      <c r="A30" s="126"/>
      <c r="B30" s="2" t="s">
        <v>40</v>
      </c>
      <c r="C30" s="2">
        <v>1</v>
      </c>
      <c r="D30" s="2">
        <v>1</v>
      </c>
      <c r="E30" s="2">
        <v>1</v>
      </c>
      <c r="F30" s="2">
        <v>1</v>
      </c>
      <c r="G30" s="2"/>
      <c r="H30" s="2"/>
      <c r="I30" s="2"/>
      <c r="J30" s="2"/>
      <c r="K30" s="6">
        <v>1</v>
      </c>
    </row>
    <row r="31" spans="1:11" ht="15.75" thickBot="1" x14ac:dyDescent="0.3">
      <c r="A31" s="127"/>
      <c r="B31" s="8" t="s">
        <v>2</v>
      </c>
      <c r="C31" s="8"/>
      <c r="D31" s="8"/>
      <c r="E31" s="8"/>
      <c r="F31" s="8"/>
      <c r="G31" s="8">
        <v>1</v>
      </c>
      <c r="H31" s="8">
        <v>1</v>
      </c>
      <c r="I31" s="8">
        <v>1</v>
      </c>
      <c r="J31" s="8">
        <v>1</v>
      </c>
      <c r="K31" s="9"/>
    </row>
    <row r="32" spans="1:11" ht="15.75" thickBot="1" x14ac:dyDescent="0.3">
      <c r="B32" s="12" t="s">
        <v>4</v>
      </c>
      <c r="C32" s="13">
        <f>SUM(C5:C31)</f>
        <v>26</v>
      </c>
      <c r="D32" s="13">
        <f t="shared" ref="D32:K32" si="0">SUM(D5:D31)</f>
        <v>26</v>
      </c>
      <c r="E32" s="13">
        <f t="shared" si="0"/>
        <v>26</v>
      </c>
      <c r="F32" s="13">
        <f t="shared" si="0"/>
        <v>26</v>
      </c>
      <c r="G32" s="13">
        <f t="shared" si="0"/>
        <v>1</v>
      </c>
      <c r="H32" s="13">
        <f t="shared" si="0"/>
        <v>1</v>
      </c>
      <c r="I32" s="13">
        <f t="shared" si="0"/>
        <v>1</v>
      </c>
      <c r="J32" s="13">
        <f t="shared" si="0"/>
        <v>1</v>
      </c>
      <c r="K32" s="14">
        <f t="shared" si="0"/>
        <v>26</v>
      </c>
    </row>
    <row r="35" ht="15" customHeight="1" x14ac:dyDescent="0.25"/>
  </sheetData>
  <mergeCells count="4">
    <mergeCell ref="B1:K1"/>
    <mergeCell ref="A5:A31"/>
    <mergeCell ref="B3:B4"/>
    <mergeCell ref="K2:K4"/>
  </mergeCells>
  <pageMargins left="0.7" right="0.7" top="0.75" bottom="0.75" header="0.3" footer="0.3"/>
  <pageSetup scale="71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zoomScale="70" zoomScaleNormal="70" workbookViewId="0">
      <selection activeCell="M9" sqref="M9"/>
    </sheetView>
  </sheetViews>
  <sheetFormatPr baseColWidth="10" defaultRowHeight="15" x14ac:dyDescent="0.25"/>
  <cols>
    <col min="1" max="1" width="6.85546875" style="1" customWidth="1"/>
    <col min="2" max="2" width="33.7109375" style="1" customWidth="1"/>
    <col min="3" max="3" width="13.28515625" style="1" customWidth="1"/>
    <col min="4" max="4" width="20.42578125" style="1" customWidth="1"/>
    <col min="5" max="5" width="15.5703125" style="1" customWidth="1"/>
    <col min="6" max="8" width="20.140625" style="1" customWidth="1"/>
    <col min="9" max="9" width="18.7109375" style="1" customWidth="1"/>
    <col min="10" max="10" width="11.42578125" style="1"/>
  </cols>
  <sheetData>
    <row r="1" spans="1:10" x14ac:dyDescent="0.25">
      <c r="B1" s="122" t="s">
        <v>14</v>
      </c>
      <c r="C1" s="123"/>
      <c r="D1" s="123"/>
      <c r="E1" s="123"/>
      <c r="F1" s="123"/>
      <c r="G1" s="123"/>
      <c r="H1" s="123"/>
      <c r="I1" s="123"/>
      <c r="J1" s="124"/>
    </row>
    <row r="2" spans="1:10" ht="45" x14ac:dyDescent="0.25">
      <c r="B2" s="15" t="s">
        <v>0</v>
      </c>
      <c r="C2" s="11" t="s">
        <v>12</v>
      </c>
      <c r="D2" s="11" t="s">
        <v>290</v>
      </c>
      <c r="E2" s="11" t="s">
        <v>3</v>
      </c>
      <c r="F2" s="11" t="s">
        <v>5</v>
      </c>
      <c r="G2" s="11" t="s">
        <v>277</v>
      </c>
      <c r="H2" s="11" t="s">
        <v>289</v>
      </c>
      <c r="I2" s="11" t="s">
        <v>10</v>
      </c>
      <c r="J2" s="130" t="s">
        <v>1</v>
      </c>
    </row>
    <row r="3" spans="1:10" ht="90" customHeight="1" x14ac:dyDescent="0.25">
      <c r="B3" s="128" t="s">
        <v>13</v>
      </c>
      <c r="C3" s="11"/>
      <c r="D3" s="10"/>
      <c r="E3" s="11"/>
      <c r="F3" s="11"/>
      <c r="G3" s="11"/>
      <c r="H3" s="11"/>
      <c r="I3" s="11"/>
      <c r="J3" s="131"/>
    </row>
    <row r="4" spans="1:10" ht="23.25" customHeight="1" thickBot="1" x14ac:dyDescent="0.3">
      <c r="B4" s="129"/>
      <c r="C4" s="16" t="s">
        <v>7</v>
      </c>
      <c r="D4" s="16" t="s">
        <v>111</v>
      </c>
      <c r="E4" s="16" t="s">
        <v>6</v>
      </c>
      <c r="F4" s="16" t="s">
        <v>41</v>
      </c>
      <c r="G4" s="16" t="s">
        <v>93</v>
      </c>
      <c r="H4" s="16" t="s">
        <v>95</v>
      </c>
      <c r="I4" s="16" t="s">
        <v>11</v>
      </c>
      <c r="J4" s="132"/>
    </row>
    <row r="5" spans="1:10" x14ac:dyDescent="0.25">
      <c r="A5" s="125" t="s">
        <v>42</v>
      </c>
      <c r="B5" s="4" t="s">
        <v>15</v>
      </c>
      <c r="C5" s="4">
        <v>1</v>
      </c>
      <c r="D5" s="4">
        <v>1</v>
      </c>
      <c r="E5" s="4">
        <v>1</v>
      </c>
      <c r="F5" s="4"/>
      <c r="G5" s="4"/>
      <c r="H5" s="4"/>
      <c r="I5" s="4"/>
      <c r="J5" s="5">
        <v>1</v>
      </c>
    </row>
    <row r="6" spans="1:10" ht="30" x14ac:dyDescent="0.25">
      <c r="A6" s="126"/>
      <c r="B6" s="2" t="s">
        <v>18</v>
      </c>
      <c r="C6" s="2">
        <v>1</v>
      </c>
      <c r="D6" s="2">
        <v>1</v>
      </c>
      <c r="E6" s="2">
        <v>1</v>
      </c>
      <c r="F6" s="2"/>
      <c r="G6" s="2"/>
      <c r="H6" s="2"/>
      <c r="I6" s="2"/>
      <c r="J6" s="6">
        <v>1</v>
      </c>
    </row>
    <row r="7" spans="1:10" x14ac:dyDescent="0.25">
      <c r="A7" s="126"/>
      <c r="B7" s="2" t="s">
        <v>19</v>
      </c>
      <c r="C7" s="2">
        <v>1</v>
      </c>
      <c r="D7" s="2">
        <v>1</v>
      </c>
      <c r="E7" s="2">
        <v>1</v>
      </c>
      <c r="F7" s="2"/>
      <c r="G7" s="2"/>
      <c r="H7" s="2"/>
      <c r="I7" s="2"/>
      <c r="J7" s="6">
        <v>1</v>
      </c>
    </row>
    <row r="8" spans="1:10" x14ac:dyDescent="0.25">
      <c r="A8" s="126"/>
      <c r="B8" s="2" t="s">
        <v>19</v>
      </c>
      <c r="C8" s="2">
        <v>1</v>
      </c>
      <c r="D8" s="2">
        <v>1</v>
      </c>
      <c r="E8" s="2">
        <v>1</v>
      </c>
      <c r="F8" s="2"/>
      <c r="G8" s="2"/>
      <c r="H8" s="2"/>
      <c r="I8" s="2"/>
      <c r="J8" s="6">
        <v>1</v>
      </c>
    </row>
    <row r="9" spans="1:10" x14ac:dyDescent="0.25">
      <c r="A9" s="126"/>
      <c r="B9" s="2" t="s">
        <v>20</v>
      </c>
      <c r="C9" s="2">
        <v>1</v>
      </c>
      <c r="D9" s="2">
        <v>1</v>
      </c>
      <c r="E9" s="2">
        <v>1</v>
      </c>
      <c r="F9" s="2"/>
      <c r="G9" s="2"/>
      <c r="H9" s="2"/>
      <c r="I9" s="2"/>
      <c r="J9" s="6">
        <v>1</v>
      </c>
    </row>
    <row r="10" spans="1:10" x14ac:dyDescent="0.25">
      <c r="A10" s="126"/>
      <c r="B10" s="2" t="s">
        <v>20</v>
      </c>
      <c r="C10" s="2">
        <v>1</v>
      </c>
      <c r="D10" s="2">
        <v>1</v>
      </c>
      <c r="E10" s="2">
        <v>1</v>
      </c>
      <c r="F10" s="2"/>
      <c r="G10" s="2"/>
      <c r="H10" s="2"/>
      <c r="I10" s="2"/>
      <c r="J10" s="6">
        <v>1</v>
      </c>
    </row>
    <row r="11" spans="1:10" x14ac:dyDescent="0.25">
      <c r="A11" s="126"/>
      <c r="B11" s="2" t="s">
        <v>21</v>
      </c>
      <c r="C11" s="2">
        <v>1</v>
      </c>
      <c r="D11" s="2">
        <v>1</v>
      </c>
      <c r="E11" s="2">
        <v>1</v>
      </c>
      <c r="F11" s="2"/>
      <c r="G11" s="2"/>
      <c r="H11" s="2"/>
      <c r="I11" s="2"/>
      <c r="J11" s="6">
        <v>1</v>
      </c>
    </row>
    <row r="12" spans="1:10" x14ac:dyDescent="0.25">
      <c r="A12" s="126"/>
      <c r="B12" s="2" t="s">
        <v>22</v>
      </c>
      <c r="C12" s="2">
        <v>1</v>
      </c>
      <c r="D12" s="2">
        <v>1</v>
      </c>
      <c r="E12" s="2">
        <v>1</v>
      </c>
      <c r="F12" s="2"/>
      <c r="G12" s="2"/>
      <c r="H12" s="2"/>
      <c r="I12" s="2"/>
      <c r="J12" s="6">
        <v>1</v>
      </c>
    </row>
    <row r="13" spans="1:10" x14ac:dyDescent="0.25">
      <c r="A13" s="126"/>
      <c r="B13" s="2" t="s">
        <v>23</v>
      </c>
      <c r="C13" s="2">
        <v>1</v>
      </c>
      <c r="D13" s="2">
        <v>1</v>
      </c>
      <c r="E13" s="2">
        <v>1</v>
      </c>
      <c r="F13" s="2"/>
      <c r="G13" s="2"/>
      <c r="H13" s="2"/>
      <c r="I13" s="2"/>
      <c r="J13" s="6">
        <v>1</v>
      </c>
    </row>
    <row r="14" spans="1:10" x14ac:dyDescent="0.25">
      <c r="A14" s="126"/>
      <c r="B14" s="2" t="s">
        <v>24</v>
      </c>
      <c r="C14" s="2">
        <v>1</v>
      </c>
      <c r="D14" s="2">
        <v>1</v>
      </c>
      <c r="E14" s="2">
        <v>1</v>
      </c>
      <c r="F14" s="2"/>
      <c r="G14" s="2"/>
      <c r="H14" s="2"/>
      <c r="I14" s="2"/>
      <c r="J14" s="6">
        <v>1</v>
      </c>
    </row>
    <row r="15" spans="1:10" x14ac:dyDescent="0.25">
      <c r="A15" s="126"/>
      <c r="B15" s="2" t="s">
        <v>25</v>
      </c>
      <c r="C15" s="2">
        <v>1</v>
      </c>
      <c r="D15" s="2">
        <v>1</v>
      </c>
      <c r="E15" s="2">
        <v>1</v>
      </c>
      <c r="F15" s="2"/>
      <c r="G15" s="2"/>
      <c r="H15" s="2"/>
      <c r="I15" s="2"/>
      <c r="J15" s="6">
        <v>1</v>
      </c>
    </row>
    <row r="16" spans="1:10" x14ac:dyDescent="0.25">
      <c r="A16" s="126"/>
      <c r="B16" s="2" t="s">
        <v>26</v>
      </c>
      <c r="C16" s="2">
        <v>1</v>
      </c>
      <c r="D16" s="2">
        <v>1</v>
      </c>
      <c r="E16" s="2">
        <v>1</v>
      </c>
      <c r="F16" s="3"/>
      <c r="G16" s="3"/>
      <c r="H16" s="3"/>
      <c r="I16" s="3"/>
      <c r="J16" s="7">
        <v>1</v>
      </c>
    </row>
    <row r="17" spans="1:10" x14ac:dyDescent="0.25">
      <c r="A17" s="126"/>
      <c r="B17" s="2" t="s">
        <v>27</v>
      </c>
      <c r="C17" s="2">
        <v>1</v>
      </c>
      <c r="D17" s="2">
        <v>1</v>
      </c>
      <c r="E17" s="2">
        <v>1</v>
      </c>
      <c r="F17" s="3"/>
      <c r="G17" s="3"/>
      <c r="H17" s="3"/>
      <c r="I17" s="3"/>
      <c r="J17" s="7">
        <v>1</v>
      </c>
    </row>
    <row r="18" spans="1:10" x14ac:dyDescent="0.25">
      <c r="A18" s="126"/>
      <c r="B18" s="2" t="s">
        <v>28</v>
      </c>
      <c r="C18" s="2">
        <v>1</v>
      </c>
      <c r="D18" s="2">
        <v>1</v>
      </c>
      <c r="E18" s="2">
        <v>1</v>
      </c>
      <c r="F18" s="3"/>
      <c r="G18" s="3"/>
      <c r="H18" s="3"/>
      <c r="I18" s="3"/>
      <c r="J18" s="7">
        <v>1</v>
      </c>
    </row>
    <row r="19" spans="1:10" x14ac:dyDescent="0.25">
      <c r="A19" s="126"/>
      <c r="B19" s="2" t="s">
        <v>29</v>
      </c>
      <c r="C19" s="2">
        <v>1</v>
      </c>
      <c r="D19" s="2">
        <v>1</v>
      </c>
      <c r="E19" s="2">
        <v>1</v>
      </c>
      <c r="F19" s="2"/>
      <c r="G19" s="2"/>
      <c r="H19" s="2"/>
      <c r="I19" s="2"/>
      <c r="J19" s="6">
        <v>1</v>
      </c>
    </row>
    <row r="20" spans="1:10" x14ac:dyDescent="0.25">
      <c r="A20" s="126"/>
      <c r="B20" s="2" t="s">
        <v>30</v>
      </c>
      <c r="C20" s="2">
        <v>1</v>
      </c>
      <c r="D20" s="2">
        <v>1</v>
      </c>
      <c r="E20" s="2">
        <v>1</v>
      </c>
      <c r="F20" s="2"/>
      <c r="G20" s="2"/>
      <c r="H20" s="2"/>
      <c r="I20" s="2"/>
      <c r="J20" s="6">
        <v>1</v>
      </c>
    </row>
    <row r="21" spans="1:10" x14ac:dyDescent="0.25">
      <c r="A21" s="126"/>
      <c r="B21" s="2" t="s">
        <v>31</v>
      </c>
      <c r="C21" s="2">
        <v>1</v>
      </c>
      <c r="D21" s="2">
        <v>1</v>
      </c>
      <c r="E21" s="2">
        <v>1</v>
      </c>
      <c r="F21" s="2"/>
      <c r="G21" s="2"/>
      <c r="H21" s="2"/>
      <c r="I21" s="2"/>
      <c r="J21" s="6">
        <v>1</v>
      </c>
    </row>
    <row r="22" spans="1:10" x14ac:dyDescent="0.25">
      <c r="A22" s="126"/>
      <c r="B22" s="2" t="s">
        <v>32</v>
      </c>
      <c r="C22" s="2">
        <v>1</v>
      </c>
      <c r="D22" s="2">
        <v>1</v>
      </c>
      <c r="E22" s="2">
        <v>1</v>
      </c>
      <c r="F22" s="2"/>
      <c r="G22" s="2"/>
      <c r="H22" s="2"/>
      <c r="I22" s="2"/>
      <c r="J22" s="6">
        <v>1</v>
      </c>
    </row>
    <row r="23" spans="1:10" x14ac:dyDescent="0.25">
      <c r="A23" s="126"/>
      <c r="B23" s="2" t="s">
        <v>33</v>
      </c>
      <c r="C23" s="2">
        <v>1</v>
      </c>
      <c r="D23" s="2">
        <v>1</v>
      </c>
      <c r="E23" s="2">
        <v>1</v>
      </c>
      <c r="F23" s="2"/>
      <c r="G23" s="2"/>
      <c r="H23" s="2"/>
      <c r="I23" s="2"/>
      <c r="J23" s="6">
        <v>1</v>
      </c>
    </row>
    <row r="24" spans="1:10" x14ac:dyDescent="0.25">
      <c r="A24" s="126"/>
      <c r="B24" s="2" t="s">
        <v>34</v>
      </c>
      <c r="C24" s="2">
        <v>1</v>
      </c>
      <c r="D24" s="2">
        <v>1</v>
      </c>
      <c r="E24" s="2">
        <v>1</v>
      </c>
      <c r="F24" s="2"/>
      <c r="G24" s="2"/>
      <c r="H24" s="2"/>
      <c r="I24" s="2"/>
      <c r="J24" s="6">
        <v>1</v>
      </c>
    </row>
    <row r="25" spans="1:10" x14ac:dyDescent="0.25">
      <c r="A25" s="126"/>
      <c r="B25" s="2" t="s">
        <v>35</v>
      </c>
      <c r="C25" s="2">
        <v>1</v>
      </c>
      <c r="D25" s="2">
        <v>1</v>
      </c>
      <c r="E25" s="2">
        <v>1</v>
      </c>
      <c r="F25" s="2"/>
      <c r="G25" s="2"/>
      <c r="H25" s="2"/>
      <c r="I25" s="2"/>
      <c r="J25" s="6">
        <v>1</v>
      </c>
    </row>
    <row r="26" spans="1:10" x14ac:dyDescent="0.25">
      <c r="A26" s="126"/>
      <c r="B26" s="2" t="s">
        <v>36</v>
      </c>
      <c r="C26" s="2">
        <v>1</v>
      </c>
      <c r="D26" s="2">
        <v>1</v>
      </c>
      <c r="E26" s="2">
        <v>1</v>
      </c>
      <c r="F26" s="2"/>
      <c r="G26" s="2"/>
      <c r="H26" s="2"/>
      <c r="I26" s="2"/>
      <c r="J26" s="6">
        <v>1</v>
      </c>
    </row>
    <row r="27" spans="1:10" x14ac:dyDescent="0.25">
      <c r="A27" s="126"/>
      <c r="B27" s="2" t="s">
        <v>37</v>
      </c>
      <c r="C27" s="2">
        <v>1</v>
      </c>
      <c r="D27" s="2">
        <v>1</v>
      </c>
      <c r="E27" s="2">
        <v>1</v>
      </c>
      <c r="F27" s="2"/>
      <c r="G27" s="2"/>
      <c r="H27" s="2"/>
      <c r="I27" s="2"/>
      <c r="J27" s="6">
        <v>1</v>
      </c>
    </row>
    <row r="28" spans="1:10" x14ac:dyDescent="0.25">
      <c r="A28" s="126"/>
      <c r="B28" s="2" t="s">
        <v>38</v>
      </c>
      <c r="C28" s="2">
        <v>1</v>
      </c>
      <c r="D28" s="2">
        <v>1</v>
      </c>
      <c r="E28" s="2">
        <v>1</v>
      </c>
      <c r="F28" s="2"/>
      <c r="G28" s="2"/>
      <c r="H28" s="2"/>
      <c r="I28" s="2"/>
      <c r="J28" s="6">
        <v>1</v>
      </c>
    </row>
    <row r="29" spans="1:10" x14ac:dyDescent="0.25">
      <c r="A29" s="126"/>
      <c r="B29" s="2" t="s">
        <v>39</v>
      </c>
      <c r="C29" s="2">
        <v>1</v>
      </c>
      <c r="D29" s="2">
        <v>1</v>
      </c>
      <c r="E29" s="2">
        <v>1</v>
      </c>
      <c r="F29" s="2"/>
      <c r="G29" s="2"/>
      <c r="H29" s="2"/>
      <c r="I29" s="2"/>
      <c r="J29" s="6">
        <v>1</v>
      </c>
    </row>
    <row r="30" spans="1:10" x14ac:dyDescent="0.25">
      <c r="A30" s="126"/>
      <c r="B30" s="2" t="s">
        <v>40</v>
      </c>
      <c r="C30" s="2">
        <v>1</v>
      </c>
      <c r="D30" s="2">
        <v>1</v>
      </c>
      <c r="E30" s="2">
        <v>1</v>
      </c>
      <c r="F30" s="2"/>
      <c r="G30" s="2"/>
      <c r="H30" s="2"/>
      <c r="I30" s="2"/>
      <c r="J30" s="6">
        <v>1</v>
      </c>
    </row>
    <row r="31" spans="1:10" ht="15.75" thickBot="1" x14ac:dyDescent="0.3">
      <c r="A31" s="127"/>
      <c r="B31" s="8" t="s">
        <v>2</v>
      </c>
      <c r="C31" s="8"/>
      <c r="D31" s="8"/>
      <c r="E31" s="8"/>
      <c r="F31" s="8">
        <v>1</v>
      </c>
      <c r="G31" s="8">
        <v>1</v>
      </c>
      <c r="H31" s="8">
        <v>1</v>
      </c>
      <c r="I31" s="8">
        <v>1</v>
      </c>
      <c r="J31" s="9"/>
    </row>
    <row r="32" spans="1:10" ht="15.75" thickBot="1" x14ac:dyDescent="0.3">
      <c r="B32" s="12" t="s">
        <v>4</v>
      </c>
      <c r="C32" s="13">
        <f>SUM(C5:C31)</f>
        <v>26</v>
      </c>
      <c r="D32" s="13">
        <f t="shared" ref="D32:J32" si="0">SUM(D5:D31)</f>
        <v>26</v>
      </c>
      <c r="E32" s="13">
        <f t="shared" si="0"/>
        <v>26</v>
      </c>
      <c r="F32" s="13">
        <f t="shared" si="0"/>
        <v>1</v>
      </c>
      <c r="G32" s="13">
        <f t="shared" si="0"/>
        <v>1</v>
      </c>
      <c r="H32" s="13">
        <f t="shared" si="0"/>
        <v>1</v>
      </c>
      <c r="I32" s="13">
        <f t="shared" si="0"/>
        <v>1</v>
      </c>
      <c r="J32" s="14">
        <f t="shared" si="0"/>
        <v>26</v>
      </c>
    </row>
  </sheetData>
  <mergeCells count="4">
    <mergeCell ref="B1:J1"/>
    <mergeCell ref="J2:J4"/>
    <mergeCell ref="B3:B4"/>
    <mergeCell ref="A5:A3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topLeftCell="A19" workbookViewId="0">
      <selection activeCell="F20" sqref="F20"/>
    </sheetView>
  </sheetViews>
  <sheetFormatPr baseColWidth="10" defaultRowHeight="15" x14ac:dyDescent="0.25"/>
  <cols>
    <col min="1" max="2" width="11.42578125" style="1"/>
    <col min="3" max="3" width="38.28515625" style="1" customWidth="1"/>
    <col min="4" max="4" width="10.5703125" style="19" customWidth="1"/>
    <col min="5" max="5" width="14.5703125" style="110" customWidth="1"/>
    <col min="6" max="6" width="28.85546875" style="110" customWidth="1"/>
    <col min="7" max="16384" width="11.42578125" style="1"/>
  </cols>
  <sheetData>
    <row r="1" spans="1:6" ht="15.75" thickBot="1" x14ac:dyDescent="0.3"/>
    <row r="2" spans="1:6" ht="31.5" thickTop="1" thickBot="1" x14ac:dyDescent="0.3">
      <c r="B2" s="17" t="s">
        <v>44</v>
      </c>
      <c r="C2" s="17" t="s">
        <v>0</v>
      </c>
      <c r="D2" s="20" t="s">
        <v>45</v>
      </c>
      <c r="E2" s="111" t="s">
        <v>46</v>
      </c>
      <c r="F2" s="111" t="s">
        <v>4</v>
      </c>
    </row>
    <row r="3" spans="1:6" ht="16.5" thickTop="1" thickBot="1" x14ac:dyDescent="0.3">
      <c r="A3" s="17"/>
      <c r="B3" s="17" t="s">
        <v>52</v>
      </c>
      <c r="C3" s="18" t="s">
        <v>51</v>
      </c>
      <c r="D3" s="20">
        <v>1</v>
      </c>
      <c r="E3" s="111">
        <v>1598.75</v>
      </c>
      <c r="F3" s="111">
        <f>D3*E3</f>
        <v>1598.75</v>
      </c>
    </row>
    <row r="4" spans="1:6" ht="50.1" customHeight="1" thickTop="1" thickBot="1" x14ac:dyDescent="0.3">
      <c r="A4" s="17"/>
      <c r="B4" s="17" t="s">
        <v>54</v>
      </c>
      <c r="C4" s="18" t="s">
        <v>53</v>
      </c>
      <c r="D4" s="20">
        <v>1</v>
      </c>
      <c r="E4" s="111">
        <v>2391.2800000000002</v>
      </c>
      <c r="F4" s="111">
        <f t="shared" ref="F4:F19" si="0">D4*E4</f>
        <v>2391.2800000000002</v>
      </c>
    </row>
    <row r="5" spans="1:6" ht="50.1" customHeight="1" thickTop="1" thickBot="1" x14ac:dyDescent="0.3">
      <c r="A5" s="17"/>
      <c r="B5" s="17" t="s">
        <v>55</v>
      </c>
      <c r="C5" s="18" t="s">
        <v>60</v>
      </c>
      <c r="D5" s="20">
        <v>1</v>
      </c>
      <c r="E5" s="111">
        <v>128.13</v>
      </c>
      <c r="F5" s="111">
        <f t="shared" si="0"/>
        <v>128.13</v>
      </c>
    </row>
    <row r="6" spans="1:6" ht="51.75" customHeight="1" thickTop="1" thickBot="1" x14ac:dyDescent="0.3">
      <c r="A6" s="17"/>
      <c r="B6" s="17" t="s">
        <v>56</v>
      </c>
      <c r="C6" s="18" t="s">
        <v>59</v>
      </c>
      <c r="D6" s="20">
        <v>2</v>
      </c>
      <c r="E6" s="111">
        <v>689.33</v>
      </c>
      <c r="F6" s="111">
        <f t="shared" si="0"/>
        <v>1378.66</v>
      </c>
    </row>
    <row r="7" spans="1:6" ht="48.75" customHeight="1" thickTop="1" thickBot="1" x14ac:dyDescent="0.3">
      <c r="A7" s="17"/>
      <c r="B7" s="17" t="s">
        <v>57</v>
      </c>
      <c r="C7" s="18" t="s">
        <v>58</v>
      </c>
      <c r="D7" s="20">
        <v>2</v>
      </c>
      <c r="E7" s="111">
        <v>492</v>
      </c>
      <c r="F7" s="111">
        <f t="shared" si="0"/>
        <v>984</v>
      </c>
    </row>
    <row r="8" spans="1:6" ht="16.5" thickTop="1" thickBot="1" x14ac:dyDescent="0.3">
      <c r="A8" s="17"/>
      <c r="B8" s="17" t="s">
        <v>287</v>
      </c>
      <c r="C8" s="18" t="s">
        <v>288</v>
      </c>
      <c r="D8" s="20">
        <v>1</v>
      </c>
      <c r="E8" s="111">
        <v>6665.08</v>
      </c>
      <c r="F8" s="111">
        <f t="shared" si="0"/>
        <v>6665.08</v>
      </c>
    </row>
    <row r="9" spans="1:6" ht="50.1" customHeight="1" thickTop="1" thickBot="1" x14ac:dyDescent="0.3">
      <c r="A9" s="17"/>
      <c r="B9" s="17" t="s">
        <v>158</v>
      </c>
      <c r="C9" s="18" t="s">
        <v>279</v>
      </c>
      <c r="D9" s="20">
        <v>26</v>
      </c>
      <c r="E9" s="111">
        <v>224.23</v>
      </c>
      <c r="F9" s="111">
        <f t="shared" si="0"/>
        <v>5829.98</v>
      </c>
    </row>
    <row r="10" spans="1:6" ht="50.1" customHeight="1" thickTop="1" thickBot="1" x14ac:dyDescent="0.3">
      <c r="A10" s="17"/>
      <c r="B10" s="17" t="s">
        <v>102</v>
      </c>
      <c r="C10" s="18" t="s">
        <v>280</v>
      </c>
      <c r="D10" s="20">
        <v>26</v>
      </c>
      <c r="E10" s="111">
        <v>76.78</v>
      </c>
      <c r="F10" s="111">
        <f t="shared" si="0"/>
        <v>1996.28</v>
      </c>
    </row>
    <row r="11" spans="1:6" ht="50.1" customHeight="1" thickTop="1" thickBot="1" x14ac:dyDescent="0.3">
      <c r="A11" s="17"/>
      <c r="B11" s="17" t="s">
        <v>6</v>
      </c>
      <c r="C11" s="18" t="s">
        <v>47</v>
      </c>
      <c r="D11" s="20">
        <v>26</v>
      </c>
      <c r="E11" s="111">
        <v>51.25</v>
      </c>
      <c r="F11" s="111">
        <f t="shared" si="0"/>
        <v>1332.5</v>
      </c>
    </row>
    <row r="12" spans="1:6" ht="50.1" customHeight="1" thickTop="1" thickBot="1" x14ac:dyDescent="0.3">
      <c r="A12" s="17"/>
      <c r="B12" s="17" t="s">
        <v>8</v>
      </c>
      <c r="C12" s="18" t="s">
        <v>48</v>
      </c>
      <c r="D12" s="20">
        <v>26</v>
      </c>
      <c r="E12" s="111">
        <v>86.63</v>
      </c>
      <c r="F12" s="111">
        <f t="shared" si="0"/>
        <v>2252.38</v>
      </c>
    </row>
    <row r="13" spans="1:6" ht="50.1" customHeight="1" thickTop="1" thickBot="1" x14ac:dyDescent="0.3">
      <c r="A13" s="17"/>
      <c r="B13" s="17" t="s">
        <v>11</v>
      </c>
      <c r="C13" s="18" t="s">
        <v>49</v>
      </c>
      <c r="D13" s="20">
        <v>1</v>
      </c>
      <c r="E13" s="111">
        <v>955.83</v>
      </c>
      <c r="F13" s="111">
        <f t="shared" si="0"/>
        <v>955.83</v>
      </c>
    </row>
    <row r="14" spans="1:6" ht="50.1" customHeight="1" thickTop="1" thickBot="1" x14ac:dyDescent="0.3">
      <c r="A14" s="17"/>
      <c r="B14" s="17" t="s">
        <v>276</v>
      </c>
      <c r="C14" s="18" t="s">
        <v>50</v>
      </c>
      <c r="D14" s="20">
        <v>1</v>
      </c>
      <c r="E14" s="111">
        <v>1590</v>
      </c>
      <c r="F14" s="111">
        <f t="shared" si="0"/>
        <v>1590</v>
      </c>
    </row>
    <row r="15" spans="1:6" ht="50.1" customHeight="1" thickTop="1" thickBot="1" x14ac:dyDescent="0.3">
      <c r="A15" s="17"/>
      <c r="B15" s="17" t="s">
        <v>93</v>
      </c>
      <c r="C15" s="18" t="s">
        <v>277</v>
      </c>
      <c r="D15" s="20">
        <v>1</v>
      </c>
      <c r="E15" s="111">
        <v>562.48</v>
      </c>
      <c r="F15" s="111">
        <f t="shared" si="0"/>
        <v>562.48</v>
      </c>
    </row>
    <row r="16" spans="1:6" ht="50.1" customHeight="1" thickTop="1" thickBot="1" x14ac:dyDescent="0.3">
      <c r="A16" s="17"/>
      <c r="B16" s="17" t="s">
        <v>95</v>
      </c>
      <c r="C16" s="18" t="s">
        <v>278</v>
      </c>
      <c r="D16" s="20">
        <v>1</v>
      </c>
      <c r="E16" s="111">
        <v>130.6</v>
      </c>
      <c r="F16" s="111">
        <f t="shared" si="0"/>
        <v>130.6</v>
      </c>
    </row>
    <row r="17" spans="1:6" ht="50.1" customHeight="1" thickTop="1" thickBot="1" x14ac:dyDescent="0.3">
      <c r="A17" s="17"/>
      <c r="B17" s="17" t="s">
        <v>61</v>
      </c>
      <c r="C17" s="18" t="s">
        <v>281</v>
      </c>
      <c r="D17" s="20">
        <v>2</v>
      </c>
      <c r="E17" s="111">
        <v>407.45</v>
      </c>
      <c r="F17" s="111">
        <f t="shared" si="0"/>
        <v>814.9</v>
      </c>
    </row>
    <row r="18" spans="1:6" ht="50.1" customHeight="1" thickTop="1" thickBot="1" x14ac:dyDescent="0.3">
      <c r="A18" s="17"/>
      <c r="B18" s="17" t="s">
        <v>62</v>
      </c>
      <c r="C18" s="18" t="s">
        <v>282</v>
      </c>
      <c r="D18" s="20">
        <v>2</v>
      </c>
      <c r="E18" s="111">
        <v>382.45</v>
      </c>
      <c r="F18" s="111">
        <f t="shared" si="0"/>
        <v>764.9</v>
      </c>
    </row>
    <row r="19" spans="1:6" ht="50.1" customHeight="1" thickTop="1" thickBot="1" x14ac:dyDescent="0.3">
      <c r="A19" s="17"/>
      <c r="B19" s="17" t="s">
        <v>201</v>
      </c>
      <c r="C19" s="18" t="s">
        <v>283</v>
      </c>
      <c r="D19" s="20">
        <v>2</v>
      </c>
      <c r="E19" s="111">
        <v>78.430000000000007</v>
      </c>
      <c r="F19" s="111">
        <f t="shared" si="0"/>
        <v>156.86000000000001</v>
      </c>
    </row>
    <row r="20" spans="1:6" ht="16.5" thickTop="1" thickBot="1" x14ac:dyDescent="0.3">
      <c r="B20" s="21"/>
      <c r="C20" s="21"/>
      <c r="D20" s="133" t="s">
        <v>285</v>
      </c>
      <c r="E20" s="133"/>
      <c r="F20" s="111">
        <f>SUM(F3:F19)</f>
        <v>29532.61</v>
      </c>
    </row>
    <row r="21" spans="1:6" ht="16.5" thickTop="1" thickBot="1" x14ac:dyDescent="0.3">
      <c r="D21" s="20" t="s">
        <v>284</v>
      </c>
      <c r="E21" s="113">
        <v>0.3</v>
      </c>
      <c r="F21" s="111">
        <f>F20*E21</f>
        <v>8859.7829999999994</v>
      </c>
    </row>
    <row r="22" spans="1:6" ht="16.5" thickTop="1" thickBot="1" x14ac:dyDescent="0.3">
      <c r="D22" s="134" t="s">
        <v>286</v>
      </c>
      <c r="E22" s="134"/>
      <c r="F22" s="111">
        <f>F20-F21</f>
        <v>20672.827000000001</v>
      </c>
    </row>
    <row r="23" spans="1:6" ht="15.75" thickTop="1" x14ac:dyDescent="0.25"/>
  </sheetData>
  <mergeCells count="2">
    <mergeCell ref="D20:E20"/>
    <mergeCell ref="D22:E22"/>
  </mergeCells>
  <pageMargins left="0.7" right="0.7" top="0.75" bottom="0.75" header="0.3" footer="0.3"/>
  <pageSetup scale="75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topLeftCell="A13" workbookViewId="0">
      <selection activeCell="J5" sqref="J5"/>
    </sheetView>
  </sheetViews>
  <sheetFormatPr baseColWidth="10" defaultRowHeight="15" x14ac:dyDescent="0.25"/>
  <cols>
    <col min="1" max="2" width="11.42578125" style="1"/>
    <col min="3" max="3" width="38.28515625" style="1" customWidth="1"/>
    <col min="4" max="4" width="10.5703125" style="19" customWidth="1"/>
    <col min="5" max="5" width="14.5703125" style="110" customWidth="1"/>
    <col min="6" max="6" width="28.85546875" style="110" customWidth="1"/>
  </cols>
  <sheetData>
    <row r="1" spans="1:6" ht="15.75" thickBot="1" x14ac:dyDescent="0.3"/>
    <row r="2" spans="1:6" ht="31.5" thickTop="1" thickBot="1" x14ac:dyDescent="0.3">
      <c r="B2" s="17" t="s">
        <v>44</v>
      </c>
      <c r="C2" s="17" t="s">
        <v>0</v>
      </c>
      <c r="D2" s="114" t="s">
        <v>45</v>
      </c>
      <c r="E2" s="112" t="s">
        <v>46</v>
      </c>
      <c r="F2" s="112" t="s">
        <v>4</v>
      </c>
    </row>
    <row r="3" spans="1:6" ht="16.5" thickTop="1" thickBot="1" x14ac:dyDescent="0.3">
      <c r="A3" s="17"/>
      <c r="B3" s="17" t="s">
        <v>52</v>
      </c>
      <c r="C3" s="18" t="s">
        <v>51</v>
      </c>
      <c r="D3" s="114">
        <v>1</v>
      </c>
      <c r="E3" s="112">
        <v>1598.75</v>
      </c>
      <c r="F3" s="112">
        <f>D3*E3</f>
        <v>1598.75</v>
      </c>
    </row>
    <row r="4" spans="1:6" ht="51" customHeight="1" thickTop="1" thickBot="1" x14ac:dyDescent="0.3">
      <c r="A4" s="17"/>
      <c r="B4" s="17" t="s">
        <v>54</v>
      </c>
      <c r="C4" s="18" t="s">
        <v>53</v>
      </c>
      <c r="D4" s="114">
        <v>1</v>
      </c>
      <c r="E4" s="112">
        <v>2391.2800000000002</v>
      </c>
      <c r="F4" s="112">
        <f t="shared" ref="F4:F19" si="0">D4*E4</f>
        <v>2391.2800000000002</v>
      </c>
    </row>
    <row r="5" spans="1:6" ht="54" customHeight="1" thickTop="1" thickBot="1" x14ac:dyDescent="0.3">
      <c r="A5" s="17"/>
      <c r="B5" s="17" t="s">
        <v>55</v>
      </c>
      <c r="C5" s="18" t="s">
        <v>60</v>
      </c>
      <c r="D5" s="114">
        <v>1</v>
      </c>
      <c r="E5" s="112">
        <v>128.13</v>
      </c>
      <c r="F5" s="112">
        <f t="shared" si="0"/>
        <v>128.13</v>
      </c>
    </row>
    <row r="6" spans="1:6" ht="55.5" customHeight="1" thickTop="1" thickBot="1" x14ac:dyDescent="0.3">
      <c r="A6" s="17"/>
      <c r="B6" s="17" t="s">
        <v>56</v>
      </c>
      <c r="C6" s="18" t="s">
        <v>59</v>
      </c>
      <c r="D6" s="114">
        <v>2</v>
      </c>
      <c r="E6" s="112">
        <v>689.33</v>
      </c>
      <c r="F6" s="112">
        <f t="shared" si="0"/>
        <v>1378.66</v>
      </c>
    </row>
    <row r="7" spans="1:6" ht="52.5" customHeight="1" thickTop="1" thickBot="1" x14ac:dyDescent="0.3">
      <c r="A7" s="17"/>
      <c r="B7" s="17" t="s">
        <v>57</v>
      </c>
      <c r="C7" s="18" t="s">
        <v>58</v>
      </c>
      <c r="D7" s="114">
        <v>2</v>
      </c>
      <c r="E7" s="112">
        <v>492</v>
      </c>
      <c r="F7" s="112">
        <f t="shared" si="0"/>
        <v>984</v>
      </c>
    </row>
    <row r="8" spans="1:6" ht="16.5" thickTop="1" thickBot="1" x14ac:dyDescent="0.3">
      <c r="A8" s="17"/>
      <c r="B8" s="17" t="s">
        <v>287</v>
      </c>
      <c r="C8" s="18" t="s">
        <v>288</v>
      </c>
      <c r="D8" s="114">
        <v>1</v>
      </c>
      <c r="E8" s="112">
        <v>6665.08</v>
      </c>
      <c r="F8" s="112">
        <f t="shared" si="0"/>
        <v>6665.08</v>
      </c>
    </row>
    <row r="9" spans="1:6" ht="53.25" customHeight="1" thickTop="1" thickBot="1" x14ac:dyDescent="0.3">
      <c r="A9" s="17"/>
      <c r="B9" s="17" t="s">
        <v>7</v>
      </c>
      <c r="C9" s="18" t="s">
        <v>12</v>
      </c>
      <c r="D9" s="114">
        <v>26</v>
      </c>
      <c r="E9" s="112">
        <v>337.6</v>
      </c>
      <c r="F9" s="112">
        <f t="shared" si="0"/>
        <v>8777.6</v>
      </c>
    </row>
    <row r="10" spans="1:6" ht="54.75" customHeight="1" thickTop="1" thickBot="1" x14ac:dyDescent="0.3">
      <c r="A10" s="17"/>
      <c r="B10" s="17" t="s">
        <v>111</v>
      </c>
      <c r="C10" s="18" t="s">
        <v>292</v>
      </c>
      <c r="D10" s="114">
        <v>26</v>
      </c>
      <c r="E10" s="112">
        <v>108.28</v>
      </c>
      <c r="F10" s="112">
        <f t="shared" si="0"/>
        <v>2815.28</v>
      </c>
    </row>
    <row r="11" spans="1:6" ht="51.75" customHeight="1" thickTop="1" thickBot="1" x14ac:dyDescent="0.3">
      <c r="A11" s="17"/>
      <c r="B11" s="17" t="s">
        <v>6</v>
      </c>
      <c r="C11" s="18" t="s">
        <v>47</v>
      </c>
      <c r="D11" s="114">
        <v>26</v>
      </c>
      <c r="E11" s="112">
        <v>51.25</v>
      </c>
      <c r="F11" s="112">
        <f t="shared" si="0"/>
        <v>1332.5</v>
      </c>
    </row>
    <row r="12" spans="1:6" ht="54" customHeight="1" thickTop="1" thickBot="1" x14ac:dyDescent="0.3">
      <c r="A12" s="17"/>
      <c r="B12" s="17" t="s">
        <v>9</v>
      </c>
      <c r="C12" s="18" t="s">
        <v>291</v>
      </c>
      <c r="D12" s="114">
        <v>1</v>
      </c>
      <c r="E12" s="112">
        <v>1476</v>
      </c>
      <c r="F12" s="112">
        <f t="shared" si="0"/>
        <v>1476</v>
      </c>
    </row>
    <row r="13" spans="1:6" ht="56.25" customHeight="1" thickTop="1" thickBot="1" x14ac:dyDescent="0.3">
      <c r="A13" s="17"/>
      <c r="B13" s="17" t="s">
        <v>11</v>
      </c>
      <c r="C13" s="18" t="s">
        <v>49</v>
      </c>
      <c r="D13" s="114">
        <v>1</v>
      </c>
      <c r="E13" s="112">
        <v>955.83</v>
      </c>
      <c r="F13" s="112">
        <f t="shared" si="0"/>
        <v>955.83</v>
      </c>
    </row>
    <row r="14" spans="1:6" ht="45" customHeight="1" thickTop="1" thickBot="1" x14ac:dyDescent="0.3">
      <c r="A14" s="17"/>
      <c r="B14" s="17" t="s">
        <v>276</v>
      </c>
      <c r="C14" s="18" t="s">
        <v>50</v>
      </c>
      <c r="D14" s="114">
        <v>1</v>
      </c>
      <c r="E14" s="112">
        <v>1590</v>
      </c>
      <c r="F14" s="112">
        <f t="shared" si="0"/>
        <v>1590</v>
      </c>
    </row>
    <row r="15" spans="1:6" ht="52.5" customHeight="1" thickTop="1" thickBot="1" x14ac:dyDescent="0.3">
      <c r="A15" s="17"/>
      <c r="B15" s="17" t="s">
        <v>93</v>
      </c>
      <c r="C15" s="18" t="s">
        <v>277</v>
      </c>
      <c r="D15" s="114">
        <v>1</v>
      </c>
      <c r="E15" s="112">
        <v>562.48</v>
      </c>
      <c r="F15" s="112">
        <f t="shared" si="0"/>
        <v>562.48</v>
      </c>
    </row>
    <row r="16" spans="1:6" ht="55.5" customHeight="1" thickTop="1" thickBot="1" x14ac:dyDescent="0.3">
      <c r="A16" s="17"/>
      <c r="B16" s="17" t="s">
        <v>95</v>
      </c>
      <c r="C16" s="18" t="s">
        <v>278</v>
      </c>
      <c r="D16" s="114">
        <v>1</v>
      </c>
      <c r="E16" s="112">
        <v>130.6</v>
      </c>
      <c r="F16" s="112">
        <f t="shared" si="0"/>
        <v>130.6</v>
      </c>
    </row>
    <row r="17" spans="1:11" ht="16.5" thickTop="1" thickBot="1" x14ac:dyDescent="0.3">
      <c r="A17" s="17"/>
      <c r="B17" s="17" t="s">
        <v>61</v>
      </c>
      <c r="C17" s="18" t="s">
        <v>281</v>
      </c>
      <c r="D17" s="114">
        <v>2</v>
      </c>
      <c r="E17" s="112">
        <v>407.45</v>
      </c>
      <c r="F17" s="112">
        <f t="shared" si="0"/>
        <v>814.9</v>
      </c>
    </row>
    <row r="18" spans="1:11" ht="16.5" thickTop="1" thickBot="1" x14ac:dyDescent="0.3">
      <c r="A18" s="17"/>
      <c r="B18" s="17" t="s">
        <v>62</v>
      </c>
      <c r="C18" s="18" t="s">
        <v>282</v>
      </c>
      <c r="D18" s="114">
        <v>2</v>
      </c>
      <c r="E18" s="112">
        <v>382.45</v>
      </c>
      <c r="F18" s="112">
        <f t="shared" si="0"/>
        <v>764.9</v>
      </c>
    </row>
    <row r="19" spans="1:11" ht="16.5" thickTop="1" thickBot="1" x14ac:dyDescent="0.3">
      <c r="A19" s="17"/>
      <c r="B19" s="17" t="s">
        <v>201</v>
      </c>
      <c r="C19" s="18" t="s">
        <v>283</v>
      </c>
      <c r="D19" s="114">
        <v>2</v>
      </c>
      <c r="E19" s="112">
        <v>78.430000000000007</v>
      </c>
      <c r="F19" s="112">
        <f t="shared" si="0"/>
        <v>156.86000000000001</v>
      </c>
      <c r="I19" s="144"/>
      <c r="J19" s="144"/>
      <c r="K19" s="144"/>
    </row>
    <row r="20" spans="1:11" ht="17.25" thickTop="1" thickBot="1" x14ac:dyDescent="0.3">
      <c r="B20" s="21"/>
      <c r="C20" s="21"/>
      <c r="D20" s="139" t="s">
        <v>285</v>
      </c>
      <c r="E20" s="139"/>
      <c r="F20" s="143">
        <f>SUM(F3:F19)</f>
        <v>32522.850000000002</v>
      </c>
      <c r="I20" s="144"/>
      <c r="J20" s="144"/>
      <c r="K20" s="144"/>
    </row>
    <row r="21" spans="1:11" ht="17.25" thickTop="1" thickBot="1" x14ac:dyDescent="0.3">
      <c r="D21" s="140" t="s">
        <v>284</v>
      </c>
      <c r="E21" s="141">
        <v>0.3</v>
      </c>
      <c r="F21" s="143">
        <f>F20*E21</f>
        <v>9756.8549999999996</v>
      </c>
    </row>
    <row r="22" spans="1:11" ht="17.25" thickTop="1" thickBot="1" x14ac:dyDescent="0.3">
      <c r="D22" s="142" t="s">
        <v>286</v>
      </c>
      <c r="E22" s="142"/>
      <c r="F22" s="143">
        <f>F20-F21</f>
        <v>22765.995000000003</v>
      </c>
    </row>
    <row r="23" spans="1:11" ht="15.75" thickTop="1" x14ac:dyDescent="0.25"/>
  </sheetData>
  <mergeCells count="2">
    <mergeCell ref="D20:E20"/>
    <mergeCell ref="D22:E22"/>
  </mergeCells>
  <pageMargins left="0.7" right="0.7" top="0.75" bottom="0.75" header="0.3" footer="0.3"/>
  <pageSetup scale="8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0"/>
  <sheetViews>
    <sheetView workbookViewId="0">
      <selection activeCell="L6" sqref="L6"/>
    </sheetView>
  </sheetViews>
  <sheetFormatPr baseColWidth="10" defaultRowHeight="15" x14ac:dyDescent="0.25"/>
  <cols>
    <col min="2" max="2" width="9.140625" bestFit="1" customWidth="1"/>
    <col min="3" max="3" width="10.7109375" bestFit="1" customWidth="1"/>
    <col min="4" max="5" width="6.7109375" bestFit="1" customWidth="1"/>
    <col min="6" max="6" width="50.85546875" bestFit="1" customWidth="1"/>
    <col min="7" max="8" width="20.5703125" customWidth="1"/>
    <col min="9" max="9" width="16.28515625" style="116" bestFit="1" customWidth="1"/>
  </cols>
  <sheetData>
    <row r="1" spans="2:10" ht="18" x14ac:dyDescent="0.25">
      <c r="B1" s="135" t="s">
        <v>63</v>
      </c>
      <c r="C1" s="136"/>
      <c r="D1" s="136"/>
      <c r="E1" s="136"/>
      <c r="F1" s="136"/>
      <c r="G1" s="136"/>
      <c r="H1" s="22"/>
    </row>
    <row r="2" spans="2:10" ht="15.75" thickBot="1" x14ac:dyDescent="0.3">
      <c r="B2" s="137" t="s">
        <v>64</v>
      </c>
      <c r="C2" s="138"/>
      <c r="D2" s="138"/>
      <c r="E2" s="138"/>
      <c r="F2" s="138"/>
      <c r="G2" s="138"/>
      <c r="H2" s="23"/>
    </row>
    <row r="3" spans="2:10" ht="15.75" thickBot="1" x14ac:dyDescent="0.3">
      <c r="B3" s="24"/>
      <c r="C3" s="25" t="s">
        <v>65</v>
      </c>
      <c r="D3" s="26"/>
      <c r="E3" s="26"/>
      <c r="F3" s="27"/>
      <c r="G3" s="28"/>
      <c r="H3" s="29" t="s">
        <v>66</v>
      </c>
      <c r="I3" s="117" t="s">
        <v>67</v>
      </c>
      <c r="J3" s="30" t="s">
        <v>45</v>
      </c>
    </row>
    <row r="4" spans="2:10" ht="39.75" thickBot="1" x14ac:dyDescent="0.3">
      <c r="B4" s="31" t="s">
        <v>68</v>
      </c>
      <c r="C4" s="31" t="s">
        <v>69</v>
      </c>
      <c r="D4" s="31" t="s">
        <v>70</v>
      </c>
      <c r="E4" s="31" t="s">
        <v>71</v>
      </c>
      <c r="F4" s="32" t="s">
        <v>72</v>
      </c>
      <c r="G4" s="33" t="s">
        <v>73</v>
      </c>
      <c r="H4" s="34">
        <v>0.3</v>
      </c>
      <c r="I4" s="118" t="s">
        <v>74</v>
      </c>
      <c r="J4" s="30"/>
    </row>
    <row r="5" spans="2:10" x14ac:dyDescent="0.25">
      <c r="B5" s="35" t="s">
        <v>75</v>
      </c>
      <c r="C5" s="36" t="s">
        <v>52</v>
      </c>
      <c r="D5" s="37"/>
      <c r="E5" s="37"/>
      <c r="F5" s="38" t="s">
        <v>76</v>
      </c>
      <c r="G5" s="109">
        <f>VLOOKUP(C5,'[1]2015ex'!$A$1:$G$343,6,FALSE)</f>
        <v>1598.75</v>
      </c>
      <c r="H5" s="40">
        <f>G5-(G5*30%)</f>
        <v>1119.125</v>
      </c>
      <c r="I5" s="119">
        <f>J5*H5</f>
        <v>1119.125</v>
      </c>
      <c r="J5" s="41">
        <v>1</v>
      </c>
    </row>
    <row r="6" spans="2:10" x14ac:dyDescent="0.25">
      <c r="B6" s="42" t="s">
        <v>77</v>
      </c>
      <c r="C6" s="43" t="s">
        <v>56</v>
      </c>
      <c r="D6" s="44"/>
      <c r="E6" s="44"/>
      <c r="F6" s="45" t="s">
        <v>78</v>
      </c>
      <c r="G6" s="109">
        <f>VLOOKUP(C6,'[1]2015ex'!$A$1:$G$343,6,FALSE)</f>
        <v>689.33</v>
      </c>
      <c r="H6" s="40">
        <f t="shared" ref="H6:H69" si="0">G6-(G6*30%)</f>
        <v>482.53100000000006</v>
      </c>
      <c r="I6" s="119">
        <f t="shared" ref="I6:I69" si="1">J6*H6</f>
        <v>965.06200000000013</v>
      </c>
      <c r="J6" s="41">
        <v>2</v>
      </c>
    </row>
    <row r="7" spans="2:10" x14ac:dyDescent="0.25">
      <c r="B7" s="42" t="s">
        <v>77</v>
      </c>
      <c r="C7" s="43" t="s">
        <v>57</v>
      </c>
      <c r="D7" s="44"/>
      <c r="E7" s="44"/>
      <c r="F7" s="45" t="s">
        <v>79</v>
      </c>
      <c r="G7" s="109">
        <f>VLOOKUP(C7,'[1]2015ex'!$A$1:$G$343,6,FALSE)</f>
        <v>492</v>
      </c>
      <c r="H7" s="40">
        <f t="shared" si="0"/>
        <v>344.4</v>
      </c>
      <c r="I7" s="119">
        <f t="shared" si="1"/>
        <v>688.8</v>
      </c>
      <c r="J7" s="41">
        <v>2</v>
      </c>
    </row>
    <row r="8" spans="2:10" x14ac:dyDescent="0.25">
      <c r="B8" s="46" t="s">
        <v>77</v>
      </c>
      <c r="C8" s="47" t="s">
        <v>54</v>
      </c>
      <c r="D8" s="48"/>
      <c r="E8" s="48"/>
      <c r="F8" s="49" t="s">
        <v>80</v>
      </c>
      <c r="G8" s="109">
        <f>VLOOKUP(C8,'[1]2015ex'!$A$1:$G$343,6,FALSE)</f>
        <v>2391.2800000000002</v>
      </c>
      <c r="H8" s="40">
        <f t="shared" si="0"/>
        <v>1673.8960000000002</v>
      </c>
      <c r="I8" s="119">
        <f t="shared" si="1"/>
        <v>1673.8960000000002</v>
      </c>
      <c r="J8" s="41">
        <v>1</v>
      </c>
    </row>
    <row r="9" spans="2:10" x14ac:dyDescent="0.25">
      <c r="B9" s="42" t="s">
        <v>77</v>
      </c>
      <c r="C9" s="50" t="s">
        <v>81</v>
      </c>
      <c r="D9" s="51"/>
      <c r="E9" s="51"/>
      <c r="F9" s="52" t="s">
        <v>82</v>
      </c>
      <c r="G9" s="39">
        <f>VLOOKUP(C9,'[1]2015ex'!$A$1:$G$343,6,FALSE)</f>
        <v>2417.4</v>
      </c>
      <c r="H9" s="40">
        <f t="shared" si="0"/>
        <v>1692.18</v>
      </c>
      <c r="I9" s="119">
        <f t="shared" si="1"/>
        <v>0</v>
      </c>
      <c r="J9" s="41">
        <v>0</v>
      </c>
    </row>
    <row r="10" spans="2:10" x14ac:dyDescent="0.25">
      <c r="B10" s="42" t="s">
        <v>77</v>
      </c>
      <c r="C10" s="43" t="s">
        <v>83</v>
      </c>
      <c r="D10" s="44"/>
      <c r="E10" s="44"/>
      <c r="F10" s="45" t="s">
        <v>84</v>
      </c>
      <c r="G10" s="109">
        <f>VLOOKUP(C10,'[1]2015ex'!$A$1:$G$343,6,FALSE)</f>
        <v>6665.08</v>
      </c>
      <c r="H10" s="40">
        <f t="shared" si="0"/>
        <v>4665.5560000000005</v>
      </c>
      <c r="I10" s="119">
        <f t="shared" si="1"/>
        <v>4665.5560000000005</v>
      </c>
      <c r="J10" s="41">
        <v>1</v>
      </c>
    </row>
    <row r="11" spans="2:10" x14ac:dyDescent="0.25">
      <c r="B11" s="42" t="s">
        <v>77</v>
      </c>
      <c r="C11" s="50" t="s">
        <v>85</v>
      </c>
      <c r="D11" s="51"/>
      <c r="E11" s="51"/>
      <c r="F11" s="53" t="s">
        <v>86</v>
      </c>
      <c r="G11" s="39">
        <f>VLOOKUP(C11,'[1]2015ex'!$A$1:$G$343,6,FALSE)</f>
        <v>444.35</v>
      </c>
      <c r="H11" s="40">
        <f t="shared" si="0"/>
        <v>311.04500000000002</v>
      </c>
      <c r="I11" s="119">
        <f t="shared" si="1"/>
        <v>0</v>
      </c>
      <c r="J11" s="41">
        <v>0</v>
      </c>
    </row>
    <row r="12" spans="2:10" x14ac:dyDescent="0.25">
      <c r="B12" s="42" t="s">
        <v>77</v>
      </c>
      <c r="C12" s="50" t="s">
        <v>87</v>
      </c>
      <c r="D12" s="54">
        <v>2</v>
      </c>
      <c r="E12" s="51"/>
      <c r="F12" s="52" t="s">
        <v>88</v>
      </c>
      <c r="G12" s="39">
        <f>VLOOKUP(C12,'[1]2015ex'!$A$1:$G$343,6,FALSE)</f>
        <v>601.54999999999995</v>
      </c>
      <c r="H12" s="40">
        <f t="shared" si="0"/>
        <v>421.08499999999998</v>
      </c>
      <c r="I12" s="119">
        <f t="shared" si="1"/>
        <v>0</v>
      </c>
      <c r="J12" s="41">
        <v>0</v>
      </c>
    </row>
    <row r="13" spans="2:10" x14ac:dyDescent="0.25">
      <c r="B13" s="42" t="s">
        <v>77</v>
      </c>
      <c r="C13" s="50" t="s">
        <v>89</v>
      </c>
      <c r="D13" s="54">
        <v>2</v>
      </c>
      <c r="E13" s="51"/>
      <c r="F13" s="52" t="s">
        <v>90</v>
      </c>
      <c r="G13" s="39">
        <f>VLOOKUP(C13,'[1]2015ex'!$A$1:$G$343,6,FALSE)</f>
        <v>3136.5</v>
      </c>
      <c r="H13" s="40">
        <f t="shared" si="0"/>
        <v>2195.5500000000002</v>
      </c>
      <c r="I13" s="119">
        <f t="shared" si="1"/>
        <v>0</v>
      </c>
      <c r="J13" s="41">
        <v>0</v>
      </c>
    </row>
    <row r="14" spans="2:10" x14ac:dyDescent="0.25">
      <c r="B14" s="42" t="s">
        <v>77</v>
      </c>
      <c r="C14" s="50" t="s">
        <v>91</v>
      </c>
      <c r="D14" s="51"/>
      <c r="E14" s="51"/>
      <c r="F14" s="53" t="s">
        <v>92</v>
      </c>
      <c r="G14" s="39">
        <f>VLOOKUP(C14,'[1]2015ex'!$A$1:$G$343,6,FALSE)</f>
        <v>8429.0300000000007</v>
      </c>
      <c r="H14" s="40">
        <f t="shared" si="0"/>
        <v>5900.3209999999999</v>
      </c>
      <c r="I14" s="119">
        <f t="shared" si="1"/>
        <v>0</v>
      </c>
      <c r="J14" s="41">
        <v>0</v>
      </c>
    </row>
    <row r="15" spans="2:10" x14ac:dyDescent="0.25">
      <c r="B15" s="42" t="s">
        <v>77</v>
      </c>
      <c r="C15" s="50" t="s">
        <v>93</v>
      </c>
      <c r="D15" s="54">
        <v>2</v>
      </c>
      <c r="E15" s="54"/>
      <c r="F15" s="50" t="s">
        <v>94</v>
      </c>
      <c r="G15" s="109">
        <f>VLOOKUP(C15,'[1]2015ex'!$A$1:$G$343,6,FALSE)</f>
        <v>562.48</v>
      </c>
      <c r="H15" s="40">
        <f t="shared" si="0"/>
        <v>393.73599999999999</v>
      </c>
      <c r="I15" s="119">
        <f t="shared" si="1"/>
        <v>393.73599999999999</v>
      </c>
      <c r="J15" s="41">
        <v>1</v>
      </c>
    </row>
    <row r="16" spans="2:10" x14ac:dyDescent="0.25">
      <c r="B16" s="42" t="s">
        <v>77</v>
      </c>
      <c r="C16" s="50" t="s">
        <v>95</v>
      </c>
      <c r="D16" s="54">
        <v>2</v>
      </c>
      <c r="E16" s="54"/>
      <c r="F16" s="53" t="s">
        <v>96</v>
      </c>
      <c r="G16" s="109">
        <f>VLOOKUP(C16,'[1]2015ex'!$A$1:$G$343,6,FALSE)</f>
        <v>130.6</v>
      </c>
      <c r="H16" s="40">
        <f t="shared" si="0"/>
        <v>91.419999999999987</v>
      </c>
      <c r="I16" s="119">
        <f t="shared" si="1"/>
        <v>91.419999999999987</v>
      </c>
      <c r="J16" s="41">
        <v>1</v>
      </c>
    </row>
    <row r="17" spans="2:10" x14ac:dyDescent="0.25">
      <c r="B17" s="42" t="s">
        <v>77</v>
      </c>
      <c r="C17" s="50" t="s">
        <v>55</v>
      </c>
      <c r="D17" s="54">
        <v>8</v>
      </c>
      <c r="E17" s="51"/>
      <c r="F17" s="52" t="s">
        <v>97</v>
      </c>
      <c r="G17" s="109">
        <f>VLOOKUP(C17,'[1]2015ex'!$A$1:$G$343,6,FALSE)</f>
        <v>128.13</v>
      </c>
      <c r="H17" s="40">
        <f t="shared" si="0"/>
        <v>89.691000000000003</v>
      </c>
      <c r="I17" s="119">
        <f t="shared" si="1"/>
        <v>89.691000000000003</v>
      </c>
      <c r="J17" s="41">
        <v>1</v>
      </c>
    </row>
    <row r="18" spans="2:10" x14ac:dyDescent="0.25">
      <c r="B18" s="42" t="s">
        <v>77</v>
      </c>
      <c r="C18" s="50" t="s">
        <v>9</v>
      </c>
      <c r="D18" s="54">
        <v>2</v>
      </c>
      <c r="E18" s="54"/>
      <c r="F18" s="50" t="s">
        <v>98</v>
      </c>
      <c r="G18" s="39">
        <f>VLOOKUP(C18,'[1]2015ex'!$A$1:$G$343,6,FALSE)</f>
        <v>1476</v>
      </c>
      <c r="H18" s="40">
        <f t="shared" si="0"/>
        <v>1033.2</v>
      </c>
      <c r="I18" s="119">
        <f t="shared" si="1"/>
        <v>0</v>
      </c>
      <c r="J18" s="41">
        <v>0</v>
      </c>
    </row>
    <row r="19" spans="2:10" x14ac:dyDescent="0.25">
      <c r="B19" s="42" t="s">
        <v>77</v>
      </c>
      <c r="C19" s="43" t="s">
        <v>11</v>
      </c>
      <c r="D19" s="42">
        <v>2</v>
      </c>
      <c r="E19" s="42"/>
      <c r="F19" s="43" t="s">
        <v>99</v>
      </c>
      <c r="G19" s="109">
        <f>VLOOKUP(C19,'[1]2015ex'!$A$1:$G$343,6,FALSE)</f>
        <v>955.83</v>
      </c>
      <c r="H19" s="40">
        <f t="shared" si="0"/>
        <v>669.08100000000002</v>
      </c>
      <c r="I19" s="119">
        <f t="shared" si="1"/>
        <v>669.08100000000002</v>
      </c>
      <c r="J19" s="41">
        <v>1</v>
      </c>
    </row>
    <row r="20" spans="2:10" x14ac:dyDescent="0.25">
      <c r="B20" s="42" t="s">
        <v>77</v>
      </c>
      <c r="C20" s="43" t="s">
        <v>100</v>
      </c>
      <c r="D20" s="55">
        <v>2</v>
      </c>
      <c r="E20" s="55"/>
      <c r="F20" s="43" t="s">
        <v>101</v>
      </c>
      <c r="G20" s="39">
        <f>VLOOKUP(C20,'[1]2015ex'!$A$1:$G$343,6,FALSE)</f>
        <v>158.1</v>
      </c>
      <c r="H20" s="40">
        <f t="shared" si="0"/>
        <v>110.66999999999999</v>
      </c>
      <c r="I20" s="119">
        <f t="shared" si="1"/>
        <v>0</v>
      </c>
      <c r="J20" s="41">
        <v>0</v>
      </c>
    </row>
    <row r="21" spans="2:10" x14ac:dyDescent="0.25">
      <c r="B21" s="42" t="s">
        <v>77</v>
      </c>
      <c r="C21" s="43" t="s">
        <v>102</v>
      </c>
      <c r="D21" s="42"/>
      <c r="E21" s="42">
        <v>2</v>
      </c>
      <c r="F21" s="56" t="s">
        <v>103</v>
      </c>
      <c r="G21" s="109">
        <f>VLOOKUP(C21,'[1]2015ex'!$A$1:$G$343,6,FALSE)</f>
        <v>76.78</v>
      </c>
      <c r="H21" s="40">
        <f t="shared" si="0"/>
        <v>53.746000000000002</v>
      </c>
      <c r="I21" s="119">
        <f t="shared" si="1"/>
        <v>1397.396</v>
      </c>
      <c r="J21" s="41">
        <v>26</v>
      </c>
    </row>
    <row r="22" spans="2:10" x14ac:dyDescent="0.25">
      <c r="B22" s="42" t="s">
        <v>77</v>
      </c>
      <c r="C22" s="43" t="s">
        <v>16</v>
      </c>
      <c r="D22" s="42">
        <v>2</v>
      </c>
      <c r="E22" s="42"/>
      <c r="F22" s="57" t="s">
        <v>104</v>
      </c>
      <c r="G22" s="39">
        <f>VLOOKUP(C22,'[1]2015ex'!$A$1:$G$343,6,FALSE)</f>
        <v>84</v>
      </c>
      <c r="H22" s="40">
        <f t="shared" si="0"/>
        <v>58.8</v>
      </c>
      <c r="I22" s="119">
        <f t="shared" si="1"/>
        <v>0</v>
      </c>
      <c r="J22" s="41">
        <v>0</v>
      </c>
    </row>
    <row r="23" spans="2:10" x14ac:dyDescent="0.25">
      <c r="B23" s="42" t="s">
        <v>77</v>
      </c>
      <c r="C23" s="43" t="s">
        <v>105</v>
      </c>
      <c r="D23" s="42">
        <v>2</v>
      </c>
      <c r="E23" s="42"/>
      <c r="F23" s="57" t="s">
        <v>106</v>
      </c>
      <c r="G23" s="39">
        <f>VLOOKUP(C23,'[1]2015ex'!$A$1:$G$343,6,FALSE)</f>
        <v>86.63</v>
      </c>
      <c r="H23" s="40">
        <f t="shared" si="0"/>
        <v>60.640999999999998</v>
      </c>
      <c r="I23" s="119">
        <f t="shared" si="1"/>
        <v>0</v>
      </c>
      <c r="J23" s="41">
        <v>0</v>
      </c>
    </row>
    <row r="24" spans="2:10" x14ac:dyDescent="0.25">
      <c r="B24" s="42" t="s">
        <v>77</v>
      </c>
      <c r="C24" s="43" t="s">
        <v>107</v>
      </c>
      <c r="D24" s="42">
        <v>2</v>
      </c>
      <c r="E24" s="42"/>
      <c r="F24" s="57" t="s">
        <v>108</v>
      </c>
      <c r="G24" s="39">
        <f>VLOOKUP(C24,'[1]2015ex'!$A$1:$G$343,6,FALSE)</f>
        <v>168</v>
      </c>
      <c r="H24" s="40">
        <f t="shared" si="0"/>
        <v>117.6</v>
      </c>
      <c r="I24" s="119">
        <f t="shared" si="1"/>
        <v>0</v>
      </c>
      <c r="J24" s="41">
        <v>0</v>
      </c>
    </row>
    <row r="25" spans="2:10" x14ac:dyDescent="0.25">
      <c r="B25" s="42" t="s">
        <v>77</v>
      </c>
      <c r="C25" s="43" t="s">
        <v>109</v>
      </c>
      <c r="D25" s="42">
        <v>2</v>
      </c>
      <c r="E25" s="42">
        <v>2</v>
      </c>
      <c r="F25" s="57" t="s">
        <v>110</v>
      </c>
      <c r="G25" s="39">
        <f>VLOOKUP(C25,'[1]2015ex'!$A$1:$G$343,6,FALSE)</f>
        <v>170.63</v>
      </c>
      <c r="H25" s="40">
        <f t="shared" si="0"/>
        <v>119.441</v>
      </c>
      <c r="I25" s="119">
        <f t="shared" si="1"/>
        <v>0</v>
      </c>
      <c r="J25" s="41">
        <v>0</v>
      </c>
    </row>
    <row r="26" spans="2:10" x14ac:dyDescent="0.25">
      <c r="B26" s="42" t="s">
        <v>77</v>
      </c>
      <c r="C26" s="43" t="s">
        <v>111</v>
      </c>
      <c r="D26" s="42">
        <v>2</v>
      </c>
      <c r="E26" s="42">
        <v>2</v>
      </c>
      <c r="F26" s="56" t="s">
        <v>112</v>
      </c>
      <c r="G26" s="109">
        <f>VLOOKUP(C26,'[1]2015ex'!$A$1:$G$343,6,FALSE)</f>
        <v>108.28</v>
      </c>
      <c r="H26" s="40">
        <f t="shared" si="0"/>
        <v>75.795999999999992</v>
      </c>
      <c r="I26" s="119">
        <f t="shared" si="1"/>
        <v>0</v>
      </c>
      <c r="J26" s="41">
        <v>0</v>
      </c>
    </row>
    <row r="27" spans="2:10" x14ac:dyDescent="0.25">
      <c r="B27" s="42" t="s">
        <v>77</v>
      </c>
      <c r="C27" s="43" t="s">
        <v>113</v>
      </c>
      <c r="D27" s="42"/>
      <c r="E27" s="42">
        <v>2</v>
      </c>
      <c r="F27" s="56" t="s">
        <v>114</v>
      </c>
      <c r="G27" s="39">
        <f>VLOOKUP(C27,'[1]2015ex'!$A$1:$G$343,6,FALSE)</f>
        <v>135.85</v>
      </c>
      <c r="H27" s="40">
        <f t="shared" si="0"/>
        <v>95.094999999999999</v>
      </c>
      <c r="I27" s="119">
        <f t="shared" si="1"/>
        <v>0</v>
      </c>
      <c r="J27" s="41">
        <v>0</v>
      </c>
    </row>
    <row r="28" spans="2:10" x14ac:dyDescent="0.25">
      <c r="B28" s="42" t="s">
        <v>77</v>
      </c>
      <c r="C28" s="43" t="s">
        <v>115</v>
      </c>
      <c r="D28" s="42">
        <v>4</v>
      </c>
      <c r="E28" s="42"/>
      <c r="F28" s="56" t="s">
        <v>116</v>
      </c>
      <c r="G28" s="39">
        <f>VLOOKUP(C28,'[1]2015ex'!$A$1:$G$343,6,FALSE)</f>
        <v>102.38</v>
      </c>
      <c r="H28" s="40">
        <f t="shared" si="0"/>
        <v>71.665999999999997</v>
      </c>
      <c r="I28" s="119">
        <f t="shared" si="1"/>
        <v>0</v>
      </c>
      <c r="J28" s="41">
        <v>0</v>
      </c>
    </row>
    <row r="29" spans="2:10" x14ac:dyDescent="0.25">
      <c r="B29" s="42" t="s">
        <v>77</v>
      </c>
      <c r="C29" s="43" t="s">
        <v>117</v>
      </c>
      <c r="D29" s="42">
        <v>2</v>
      </c>
      <c r="E29" s="42">
        <v>2</v>
      </c>
      <c r="F29" s="57" t="s">
        <v>118</v>
      </c>
      <c r="G29" s="39">
        <f>VLOOKUP(C29,'[1]2015ex'!$A$1:$G$343,6,FALSE)</f>
        <v>110.25</v>
      </c>
      <c r="H29" s="40">
        <f t="shared" si="0"/>
        <v>77.175000000000011</v>
      </c>
      <c r="I29" s="119">
        <f t="shared" si="1"/>
        <v>0</v>
      </c>
      <c r="J29" s="41">
        <v>0</v>
      </c>
    </row>
    <row r="30" spans="2:10" x14ac:dyDescent="0.25">
      <c r="B30" s="42" t="s">
        <v>77</v>
      </c>
      <c r="C30" s="43" t="s">
        <v>119</v>
      </c>
      <c r="D30" s="42">
        <v>4</v>
      </c>
      <c r="E30" s="42"/>
      <c r="F30" s="57" t="s">
        <v>120</v>
      </c>
      <c r="G30" s="39">
        <f>VLOOKUP(C30,'[1]2015ex'!$A$1:$G$343,6,FALSE)</f>
        <v>210.65</v>
      </c>
      <c r="H30" s="40">
        <f t="shared" si="0"/>
        <v>147.45500000000001</v>
      </c>
      <c r="I30" s="119">
        <f t="shared" si="1"/>
        <v>0</v>
      </c>
      <c r="J30" s="41">
        <v>0</v>
      </c>
    </row>
    <row r="31" spans="2:10" x14ac:dyDescent="0.25">
      <c r="B31" s="42" t="s">
        <v>77</v>
      </c>
      <c r="C31" s="43" t="s">
        <v>121</v>
      </c>
      <c r="D31" s="42">
        <v>2</v>
      </c>
      <c r="E31" s="42"/>
      <c r="F31" s="56" t="s">
        <v>122</v>
      </c>
      <c r="G31" s="39">
        <f>VLOOKUP(C31,'[1]2015ex'!$A$1:$G$343,6,FALSE)</f>
        <v>643.25</v>
      </c>
      <c r="H31" s="40">
        <f t="shared" si="0"/>
        <v>450.27499999999998</v>
      </c>
      <c r="I31" s="119">
        <f t="shared" si="1"/>
        <v>0</v>
      </c>
      <c r="J31" s="41">
        <v>0</v>
      </c>
    </row>
    <row r="32" spans="2:10" x14ac:dyDescent="0.25">
      <c r="B32" s="42" t="s">
        <v>77</v>
      </c>
      <c r="C32" s="43" t="s">
        <v>123</v>
      </c>
      <c r="D32" s="42">
        <v>2</v>
      </c>
      <c r="E32" s="42"/>
      <c r="F32" s="56" t="s">
        <v>124</v>
      </c>
      <c r="G32" s="39">
        <f>VLOOKUP(C32,'[1]2015ex'!$A$1:$G$343,6,FALSE)</f>
        <v>646.4</v>
      </c>
      <c r="H32" s="40">
        <f t="shared" si="0"/>
        <v>452.48</v>
      </c>
      <c r="I32" s="119">
        <f t="shared" si="1"/>
        <v>0</v>
      </c>
      <c r="J32" s="41">
        <v>0</v>
      </c>
    </row>
    <row r="33" spans="2:10" x14ac:dyDescent="0.25">
      <c r="B33" s="42" t="s">
        <v>77</v>
      </c>
      <c r="C33" s="43" t="s">
        <v>125</v>
      </c>
      <c r="D33" s="42"/>
      <c r="E33" s="42">
        <v>2</v>
      </c>
      <c r="F33" s="56" t="s">
        <v>126</v>
      </c>
      <c r="G33" s="39">
        <f>VLOOKUP(C33,'[1]2015ex'!$A$1:$G$343,6,FALSE)</f>
        <v>646.4</v>
      </c>
      <c r="H33" s="40">
        <f t="shared" si="0"/>
        <v>452.48</v>
      </c>
      <c r="I33" s="119">
        <f t="shared" si="1"/>
        <v>0</v>
      </c>
      <c r="J33" s="41">
        <v>0</v>
      </c>
    </row>
    <row r="34" spans="2:10" x14ac:dyDescent="0.25">
      <c r="B34" s="42" t="s">
        <v>77</v>
      </c>
      <c r="C34" s="43" t="s">
        <v>127</v>
      </c>
      <c r="D34" s="42">
        <v>2</v>
      </c>
      <c r="E34" s="42">
        <v>2</v>
      </c>
      <c r="F34" s="58" t="s">
        <v>128</v>
      </c>
      <c r="G34" s="39">
        <f>VLOOKUP(C34,'[1]2015ex'!$A$1:$G$343,6,FALSE)</f>
        <v>151.19999999999999</v>
      </c>
      <c r="H34" s="40">
        <f t="shared" si="0"/>
        <v>105.84</v>
      </c>
      <c r="I34" s="119">
        <f t="shared" si="1"/>
        <v>0</v>
      </c>
      <c r="J34" s="41">
        <v>0</v>
      </c>
    </row>
    <row r="35" spans="2:10" x14ac:dyDescent="0.25">
      <c r="B35" s="42" t="s">
        <v>77</v>
      </c>
      <c r="C35" s="43" t="s">
        <v>129</v>
      </c>
      <c r="D35" s="42"/>
      <c r="E35" s="42">
        <v>3</v>
      </c>
      <c r="F35" s="58" t="s">
        <v>130</v>
      </c>
      <c r="G35" s="39">
        <f>VLOOKUP(C35,'[1]2015ex'!$A$1:$G$343,6,FALSE)</f>
        <v>80.98</v>
      </c>
      <c r="H35" s="40">
        <f t="shared" si="0"/>
        <v>56.686000000000007</v>
      </c>
      <c r="I35" s="119">
        <f t="shared" si="1"/>
        <v>0</v>
      </c>
      <c r="J35" s="41">
        <v>0</v>
      </c>
    </row>
    <row r="36" spans="2:10" x14ac:dyDescent="0.25">
      <c r="B36" s="42" t="s">
        <v>77</v>
      </c>
      <c r="C36" s="43" t="s">
        <v>131</v>
      </c>
      <c r="D36" s="42"/>
      <c r="E36" s="42">
        <v>4</v>
      </c>
      <c r="F36" s="58" t="s">
        <v>132</v>
      </c>
      <c r="G36" s="39">
        <f>VLOOKUP(C36,'[1]2015ex'!$A$1:$G$343,6,FALSE)</f>
        <v>149.18</v>
      </c>
      <c r="H36" s="40">
        <f t="shared" si="0"/>
        <v>104.42600000000002</v>
      </c>
      <c r="I36" s="119">
        <f t="shared" si="1"/>
        <v>0</v>
      </c>
      <c r="J36" s="41">
        <v>0</v>
      </c>
    </row>
    <row r="37" spans="2:10" x14ac:dyDescent="0.25">
      <c r="B37" s="42" t="s">
        <v>77</v>
      </c>
      <c r="C37" s="43" t="s">
        <v>133</v>
      </c>
      <c r="D37" s="44"/>
      <c r="E37" s="44"/>
      <c r="F37" s="58" t="s">
        <v>134</v>
      </c>
      <c r="G37" s="39">
        <f>VLOOKUP(C37,'[1]2015ex'!$A$1:$G$343,6,FALSE)</f>
        <v>44.63</v>
      </c>
      <c r="H37" s="40">
        <f t="shared" si="0"/>
        <v>31.241</v>
      </c>
      <c r="I37" s="119">
        <f t="shared" si="1"/>
        <v>0</v>
      </c>
      <c r="J37" s="41">
        <v>0</v>
      </c>
    </row>
    <row r="38" spans="2:10" x14ac:dyDescent="0.25">
      <c r="B38" s="42" t="s">
        <v>77</v>
      </c>
      <c r="C38" s="43" t="s">
        <v>135</v>
      </c>
      <c r="D38" s="42">
        <v>2</v>
      </c>
      <c r="E38" s="42"/>
      <c r="F38" s="56" t="s">
        <v>136</v>
      </c>
      <c r="G38" s="39">
        <f>VLOOKUP(C38,'[1]2015ex'!$A$1:$G$343,6,FALSE)</f>
        <v>84.65</v>
      </c>
      <c r="H38" s="40">
        <f t="shared" si="0"/>
        <v>59.25500000000001</v>
      </c>
      <c r="I38" s="119">
        <f t="shared" si="1"/>
        <v>0</v>
      </c>
      <c r="J38" s="41">
        <v>0</v>
      </c>
    </row>
    <row r="39" spans="2:10" x14ac:dyDescent="0.25">
      <c r="B39" s="42" t="s">
        <v>77</v>
      </c>
      <c r="C39" s="43" t="s">
        <v>137</v>
      </c>
      <c r="D39" s="42">
        <v>2</v>
      </c>
      <c r="E39" s="42">
        <v>2</v>
      </c>
      <c r="F39" s="56" t="s">
        <v>138</v>
      </c>
      <c r="G39" s="39">
        <f>VLOOKUP(C39,'[1]2015ex'!$A$1:$G$343,6,FALSE)</f>
        <v>118.13</v>
      </c>
      <c r="H39" s="40">
        <f t="shared" si="0"/>
        <v>82.691000000000003</v>
      </c>
      <c r="I39" s="119">
        <f t="shared" si="1"/>
        <v>0</v>
      </c>
      <c r="J39" s="41">
        <v>0</v>
      </c>
    </row>
    <row r="40" spans="2:10" x14ac:dyDescent="0.25">
      <c r="B40" s="42" t="s">
        <v>77</v>
      </c>
      <c r="C40" s="43" t="s">
        <v>8</v>
      </c>
      <c r="D40" s="42"/>
      <c r="E40" s="42">
        <v>2</v>
      </c>
      <c r="F40" s="56" t="s">
        <v>139</v>
      </c>
      <c r="G40" s="109">
        <f>VLOOKUP(C40,'[1]2015ex'!$A$1:$G$343,6,FALSE)</f>
        <v>86.63</v>
      </c>
      <c r="H40" s="40">
        <f t="shared" si="0"/>
        <v>60.640999999999998</v>
      </c>
      <c r="I40" s="119">
        <f t="shared" si="1"/>
        <v>1576.6659999999999</v>
      </c>
      <c r="J40" s="41">
        <v>26</v>
      </c>
    </row>
    <row r="41" spans="2:10" x14ac:dyDescent="0.25">
      <c r="B41" s="42" t="s">
        <v>77</v>
      </c>
      <c r="C41" s="43" t="s">
        <v>140</v>
      </c>
      <c r="D41" s="42"/>
      <c r="E41" s="42">
        <v>2</v>
      </c>
      <c r="F41" s="56" t="s">
        <v>141</v>
      </c>
      <c r="G41" s="39">
        <f>VLOOKUP(C41,'[1]2015ex'!$A$1:$G$343,6,FALSE)</f>
        <v>68.25</v>
      </c>
      <c r="H41" s="40">
        <f t="shared" si="0"/>
        <v>47.775000000000006</v>
      </c>
      <c r="I41" s="119">
        <f t="shared" si="1"/>
        <v>0</v>
      </c>
      <c r="J41" s="41">
        <v>0</v>
      </c>
    </row>
    <row r="42" spans="2:10" x14ac:dyDescent="0.25">
      <c r="B42" s="42" t="s">
        <v>77</v>
      </c>
      <c r="C42" s="43" t="s">
        <v>142</v>
      </c>
      <c r="D42" s="42"/>
      <c r="E42" s="42">
        <v>2</v>
      </c>
      <c r="F42" s="56" t="s">
        <v>143</v>
      </c>
      <c r="G42" s="39">
        <f>VLOOKUP(C42,'[1]2015ex'!$A$1:$G$343,6,FALSE)</f>
        <v>80.73</v>
      </c>
      <c r="H42" s="40">
        <f t="shared" si="0"/>
        <v>56.511000000000003</v>
      </c>
      <c r="I42" s="119">
        <f t="shared" si="1"/>
        <v>0</v>
      </c>
      <c r="J42" s="41">
        <v>0</v>
      </c>
    </row>
    <row r="43" spans="2:10" x14ac:dyDescent="0.25">
      <c r="B43" s="42" t="s">
        <v>77</v>
      </c>
      <c r="C43" s="43" t="s">
        <v>144</v>
      </c>
      <c r="D43" s="44"/>
      <c r="E43" s="44"/>
      <c r="F43" s="58" t="s">
        <v>145</v>
      </c>
      <c r="G43" s="39">
        <f>VLOOKUP(C43,'[1]2015ex'!$A$1:$G$343,6,FALSE)</f>
        <v>57.38</v>
      </c>
      <c r="H43" s="40">
        <f t="shared" si="0"/>
        <v>40.166000000000004</v>
      </c>
      <c r="I43" s="119">
        <f t="shared" si="1"/>
        <v>0</v>
      </c>
      <c r="J43" s="41">
        <v>0</v>
      </c>
    </row>
    <row r="44" spans="2:10" x14ac:dyDescent="0.25">
      <c r="B44" s="42" t="s">
        <v>77</v>
      </c>
      <c r="C44" s="43" t="s">
        <v>146</v>
      </c>
      <c r="D44" s="42"/>
      <c r="E44" s="42">
        <v>2</v>
      </c>
      <c r="F44" s="56" t="s">
        <v>147</v>
      </c>
      <c r="G44" s="39">
        <f>VLOOKUP(C44,'[1]2015ex'!$A$1:$G$343,6,FALSE)</f>
        <v>75.48</v>
      </c>
      <c r="H44" s="40">
        <f t="shared" si="0"/>
        <v>52.835999999999999</v>
      </c>
      <c r="I44" s="119">
        <f t="shared" si="1"/>
        <v>0</v>
      </c>
      <c r="J44" s="41">
        <v>0</v>
      </c>
    </row>
    <row r="45" spans="2:10" x14ac:dyDescent="0.25">
      <c r="B45" s="42" t="s">
        <v>77</v>
      </c>
      <c r="C45" s="43" t="s">
        <v>148</v>
      </c>
      <c r="D45" s="42"/>
      <c r="E45" s="42">
        <v>2</v>
      </c>
      <c r="F45" s="56" t="s">
        <v>149</v>
      </c>
      <c r="G45" s="39">
        <f>VLOOKUP(C45,'[1]2015ex'!$A$1:$G$343,6,FALSE)</f>
        <v>70.23</v>
      </c>
      <c r="H45" s="40">
        <f t="shared" si="0"/>
        <v>49.161000000000001</v>
      </c>
      <c r="I45" s="119">
        <f t="shared" si="1"/>
        <v>0</v>
      </c>
      <c r="J45" s="41">
        <v>0</v>
      </c>
    </row>
    <row r="46" spans="2:10" x14ac:dyDescent="0.25">
      <c r="B46" s="42" t="s">
        <v>77</v>
      </c>
      <c r="C46" s="43" t="s">
        <v>150</v>
      </c>
      <c r="D46" s="42"/>
      <c r="E46" s="42">
        <v>2</v>
      </c>
      <c r="F46" s="56" t="s">
        <v>151</v>
      </c>
      <c r="G46" s="39">
        <f>VLOOKUP(C46,'[1]2015ex'!$A$1:$G$343,6,FALSE)</f>
        <v>92.53</v>
      </c>
      <c r="H46" s="40">
        <f t="shared" si="0"/>
        <v>64.771000000000001</v>
      </c>
      <c r="I46" s="119">
        <f t="shared" si="1"/>
        <v>0</v>
      </c>
      <c r="J46" s="41">
        <v>0</v>
      </c>
    </row>
    <row r="47" spans="2:10" x14ac:dyDescent="0.25">
      <c r="B47" s="42" t="s">
        <v>77</v>
      </c>
      <c r="C47" s="43" t="s">
        <v>152</v>
      </c>
      <c r="D47" s="42"/>
      <c r="E47" s="42">
        <v>4</v>
      </c>
      <c r="F47" s="56" t="s">
        <v>153</v>
      </c>
      <c r="G47" s="39">
        <f>VLOOKUP(C47,'[1]2015ex'!$A$1:$G$343,6,FALSE)</f>
        <v>105.65</v>
      </c>
      <c r="H47" s="40">
        <f t="shared" si="0"/>
        <v>73.955000000000013</v>
      </c>
      <c r="I47" s="119">
        <f t="shared" si="1"/>
        <v>0</v>
      </c>
      <c r="J47" s="41">
        <v>0</v>
      </c>
    </row>
    <row r="48" spans="2:10" x14ac:dyDescent="0.25">
      <c r="B48" s="42" t="s">
        <v>77</v>
      </c>
      <c r="C48" s="43" t="s">
        <v>154</v>
      </c>
      <c r="D48" s="42"/>
      <c r="E48" s="42">
        <v>2</v>
      </c>
      <c r="F48" s="56" t="s">
        <v>155</v>
      </c>
      <c r="G48" s="39">
        <f>VLOOKUP(C48,'[1]2015ex'!$A$1:$G$343,6,FALSE)</f>
        <v>63.65</v>
      </c>
      <c r="H48" s="40">
        <f t="shared" si="0"/>
        <v>44.555</v>
      </c>
      <c r="I48" s="119">
        <f t="shared" si="1"/>
        <v>0</v>
      </c>
      <c r="J48" s="41">
        <v>0</v>
      </c>
    </row>
    <row r="49" spans="2:10" x14ac:dyDescent="0.25">
      <c r="B49" s="42" t="s">
        <v>77</v>
      </c>
      <c r="C49" s="43" t="s">
        <v>156</v>
      </c>
      <c r="D49" s="42">
        <v>2</v>
      </c>
      <c r="E49" s="42"/>
      <c r="F49" s="59" t="s">
        <v>157</v>
      </c>
      <c r="G49" s="39">
        <f>VLOOKUP(C49,'[1]2015ex'!$A$1:$G$343,6,FALSE)</f>
        <v>195.4</v>
      </c>
      <c r="H49" s="40">
        <f t="shared" si="0"/>
        <v>136.78</v>
      </c>
      <c r="I49" s="119">
        <f t="shared" si="1"/>
        <v>0</v>
      </c>
      <c r="J49" s="41">
        <v>0</v>
      </c>
    </row>
    <row r="50" spans="2:10" x14ac:dyDescent="0.25">
      <c r="B50" s="42" t="s">
        <v>77</v>
      </c>
      <c r="C50" s="43" t="s">
        <v>158</v>
      </c>
      <c r="D50" s="42">
        <v>2</v>
      </c>
      <c r="E50" s="42"/>
      <c r="F50" s="59" t="s">
        <v>159</v>
      </c>
      <c r="G50" s="109">
        <f>VLOOKUP(C50,'[1]2015ex'!$A$1:$G$343,6,FALSE)</f>
        <v>224.23</v>
      </c>
      <c r="H50" s="40">
        <f t="shared" si="0"/>
        <v>156.96100000000001</v>
      </c>
      <c r="I50" s="119">
        <f t="shared" si="1"/>
        <v>4080.9860000000003</v>
      </c>
      <c r="J50" s="41">
        <v>26</v>
      </c>
    </row>
    <row r="51" spans="2:10" x14ac:dyDescent="0.25">
      <c r="B51" s="42" t="s">
        <v>77</v>
      </c>
      <c r="C51" s="43" t="s">
        <v>160</v>
      </c>
      <c r="D51" s="42">
        <v>2</v>
      </c>
      <c r="E51" s="42"/>
      <c r="F51" s="59" t="s">
        <v>161</v>
      </c>
      <c r="G51" s="39">
        <f>VLOOKUP(C51,'[1]2015ex'!$A$1:$G$343,6,FALSE)</f>
        <v>221.03</v>
      </c>
      <c r="H51" s="40">
        <f t="shared" si="0"/>
        <v>154.721</v>
      </c>
      <c r="I51" s="119">
        <f t="shared" si="1"/>
        <v>0</v>
      </c>
      <c r="J51" s="41">
        <v>0</v>
      </c>
    </row>
    <row r="52" spans="2:10" x14ac:dyDescent="0.25">
      <c r="B52" s="42" t="s">
        <v>77</v>
      </c>
      <c r="C52" s="43" t="s">
        <v>162</v>
      </c>
      <c r="D52" s="42">
        <v>2</v>
      </c>
      <c r="E52" s="42"/>
      <c r="F52" s="59" t="s">
        <v>163</v>
      </c>
      <c r="G52" s="39">
        <f>VLOOKUP(C52,'[1]2015ex'!$A$1:$G$343,6,FALSE)</f>
        <v>319.68</v>
      </c>
      <c r="H52" s="40">
        <f t="shared" si="0"/>
        <v>223.77600000000001</v>
      </c>
      <c r="I52" s="119">
        <f t="shared" si="1"/>
        <v>0</v>
      </c>
      <c r="J52" s="41">
        <v>0</v>
      </c>
    </row>
    <row r="53" spans="2:10" x14ac:dyDescent="0.25">
      <c r="B53" s="42" t="s">
        <v>77</v>
      </c>
      <c r="C53" s="43" t="s">
        <v>164</v>
      </c>
      <c r="D53" s="42">
        <v>2</v>
      </c>
      <c r="E53" s="42"/>
      <c r="F53" s="59" t="s">
        <v>165</v>
      </c>
      <c r="G53" s="39">
        <f>VLOOKUP(C53,'[1]2015ex'!$A$1:$G$343,6,FALSE)</f>
        <v>271.63</v>
      </c>
      <c r="H53" s="40">
        <f t="shared" si="0"/>
        <v>190.14100000000002</v>
      </c>
      <c r="I53" s="119">
        <f t="shared" si="1"/>
        <v>0</v>
      </c>
      <c r="J53" s="41">
        <v>0</v>
      </c>
    </row>
    <row r="54" spans="2:10" x14ac:dyDescent="0.25">
      <c r="B54" s="42" t="s">
        <v>77</v>
      </c>
      <c r="C54" s="43" t="s">
        <v>7</v>
      </c>
      <c r="D54" s="42">
        <v>2</v>
      </c>
      <c r="E54" s="42"/>
      <c r="F54" s="59" t="s">
        <v>166</v>
      </c>
      <c r="G54" s="39">
        <f>VLOOKUP(C54,'[1]2015ex'!$A$1:$G$343,6,FALSE)</f>
        <v>337.6</v>
      </c>
      <c r="H54" s="40">
        <f t="shared" si="0"/>
        <v>236.32000000000002</v>
      </c>
      <c r="I54" s="119">
        <f t="shared" si="1"/>
        <v>0</v>
      </c>
      <c r="J54" s="41">
        <v>0</v>
      </c>
    </row>
    <row r="55" spans="2:10" x14ac:dyDescent="0.25">
      <c r="B55" s="42" t="s">
        <v>77</v>
      </c>
      <c r="C55" s="43" t="s">
        <v>167</v>
      </c>
      <c r="D55" s="42">
        <v>2</v>
      </c>
      <c r="E55" s="42"/>
      <c r="F55" s="59" t="s">
        <v>168</v>
      </c>
      <c r="G55" s="39">
        <f>VLOOKUP(C55,'[1]2015ex'!$A$1:$G$343,6,FALSE)</f>
        <v>377.98</v>
      </c>
      <c r="H55" s="40">
        <f t="shared" si="0"/>
        <v>264.58600000000001</v>
      </c>
      <c r="I55" s="119">
        <f t="shared" si="1"/>
        <v>0</v>
      </c>
      <c r="J55" s="41">
        <v>0</v>
      </c>
    </row>
    <row r="56" spans="2:10" x14ac:dyDescent="0.25">
      <c r="B56" s="42" t="s">
        <v>77</v>
      </c>
      <c r="C56" s="43" t="s">
        <v>169</v>
      </c>
      <c r="D56" s="42">
        <v>2</v>
      </c>
      <c r="E56" s="42"/>
      <c r="F56" s="59" t="s">
        <v>170</v>
      </c>
      <c r="G56" s="39">
        <f>VLOOKUP(C56,'[1]2015ex'!$A$1:$G$343,6,FALSE)</f>
        <v>285.73</v>
      </c>
      <c r="H56" s="40">
        <f t="shared" si="0"/>
        <v>200.01100000000002</v>
      </c>
      <c r="I56" s="119">
        <f t="shared" si="1"/>
        <v>0</v>
      </c>
      <c r="J56" s="41">
        <v>0</v>
      </c>
    </row>
    <row r="57" spans="2:10" x14ac:dyDescent="0.25">
      <c r="B57" s="42" t="s">
        <v>77</v>
      </c>
      <c r="C57" s="43" t="s">
        <v>171</v>
      </c>
      <c r="D57" s="42">
        <v>2</v>
      </c>
      <c r="E57" s="42"/>
      <c r="F57" s="59" t="s">
        <v>172</v>
      </c>
      <c r="G57" s="39">
        <f>VLOOKUP(C57,'[1]2015ex'!$A$1:$G$343,6,FALSE)</f>
        <v>317.75</v>
      </c>
      <c r="H57" s="40">
        <f t="shared" si="0"/>
        <v>222.42500000000001</v>
      </c>
      <c r="I57" s="119">
        <f t="shared" si="1"/>
        <v>0</v>
      </c>
      <c r="J57" s="41">
        <v>0</v>
      </c>
    </row>
    <row r="58" spans="2:10" x14ac:dyDescent="0.25">
      <c r="B58" s="42" t="s">
        <v>77</v>
      </c>
      <c r="C58" s="43" t="s">
        <v>173</v>
      </c>
      <c r="D58" s="42">
        <v>2</v>
      </c>
      <c r="E58" s="42"/>
      <c r="F58" s="59" t="s">
        <v>174</v>
      </c>
      <c r="G58" s="39">
        <f>VLOOKUP(C58,'[1]2015ex'!$A$1:$G$343,6,FALSE)</f>
        <v>358.1</v>
      </c>
      <c r="H58" s="40">
        <f t="shared" si="0"/>
        <v>250.67000000000002</v>
      </c>
      <c r="I58" s="119">
        <f t="shared" si="1"/>
        <v>0</v>
      </c>
      <c r="J58" s="41">
        <v>0</v>
      </c>
    </row>
    <row r="59" spans="2:10" x14ac:dyDescent="0.25">
      <c r="B59" s="42" t="s">
        <v>77</v>
      </c>
      <c r="C59" s="43" t="s">
        <v>175</v>
      </c>
      <c r="D59" s="44"/>
      <c r="E59" s="44"/>
      <c r="F59" s="59" t="s">
        <v>176</v>
      </c>
      <c r="G59" s="39">
        <f>VLOOKUP(C59,'[1]2015ex'!$A$1:$G$343,6,FALSE)</f>
        <v>103.78</v>
      </c>
      <c r="H59" s="40">
        <f t="shared" si="0"/>
        <v>72.646000000000001</v>
      </c>
      <c r="I59" s="119">
        <f t="shared" si="1"/>
        <v>0</v>
      </c>
      <c r="J59" s="41">
        <v>0</v>
      </c>
    </row>
    <row r="60" spans="2:10" x14ac:dyDescent="0.25">
      <c r="B60" s="42" t="s">
        <v>77</v>
      </c>
      <c r="C60" s="43" t="s">
        <v>177</v>
      </c>
      <c r="D60" s="42"/>
      <c r="E60" s="42">
        <v>2</v>
      </c>
      <c r="F60" s="59" t="s">
        <v>178</v>
      </c>
      <c r="G60" s="39">
        <f>VLOOKUP(C60,'[1]2015ex'!$A$1:$G$343,6,FALSE)</f>
        <v>85.43</v>
      </c>
      <c r="H60" s="40">
        <f t="shared" si="0"/>
        <v>59.801000000000002</v>
      </c>
      <c r="I60" s="119">
        <f t="shared" si="1"/>
        <v>0</v>
      </c>
      <c r="J60" s="41">
        <v>0</v>
      </c>
    </row>
    <row r="61" spans="2:10" x14ac:dyDescent="0.25">
      <c r="B61" s="42" t="s">
        <v>77</v>
      </c>
      <c r="C61" s="43" t="s">
        <v>179</v>
      </c>
      <c r="D61" s="42"/>
      <c r="E61" s="42">
        <v>2</v>
      </c>
      <c r="F61" s="59" t="s">
        <v>180</v>
      </c>
      <c r="G61" s="39">
        <f>VLOOKUP(C61,'[1]2015ex'!$A$1:$G$343,6,FALSE)</f>
        <v>102</v>
      </c>
      <c r="H61" s="40">
        <f t="shared" si="0"/>
        <v>71.400000000000006</v>
      </c>
      <c r="I61" s="119">
        <f t="shared" si="1"/>
        <v>0</v>
      </c>
      <c r="J61" s="41">
        <v>0</v>
      </c>
    </row>
    <row r="62" spans="2:10" x14ac:dyDescent="0.25">
      <c r="B62" s="42" t="s">
        <v>77</v>
      </c>
      <c r="C62" s="43" t="s">
        <v>181</v>
      </c>
      <c r="D62" s="44"/>
      <c r="E62" s="44"/>
      <c r="F62" s="43" t="s">
        <v>182</v>
      </c>
      <c r="G62" s="39">
        <f>VLOOKUP(C62,'[1]2015ex'!$A$1:$G$343,6,FALSE)</f>
        <v>287.52999999999997</v>
      </c>
      <c r="H62" s="40">
        <f t="shared" si="0"/>
        <v>201.27099999999999</v>
      </c>
      <c r="I62" s="119">
        <f t="shared" si="1"/>
        <v>0</v>
      </c>
      <c r="J62" s="41">
        <v>0</v>
      </c>
    </row>
    <row r="63" spans="2:10" x14ac:dyDescent="0.25">
      <c r="B63" s="42" t="s">
        <v>77</v>
      </c>
      <c r="C63" s="43" t="s">
        <v>183</v>
      </c>
      <c r="D63" s="44"/>
      <c r="E63" s="44"/>
      <c r="F63" s="43" t="s">
        <v>184</v>
      </c>
      <c r="G63" s="39">
        <f>VLOOKUP(C63,'[1]2015ex'!$A$1:$G$343,6,FALSE)</f>
        <v>288.93</v>
      </c>
      <c r="H63" s="40">
        <f t="shared" si="0"/>
        <v>202.251</v>
      </c>
      <c r="I63" s="119">
        <f t="shared" si="1"/>
        <v>0</v>
      </c>
      <c r="J63" s="41">
        <v>0</v>
      </c>
    </row>
    <row r="64" spans="2:10" x14ac:dyDescent="0.25">
      <c r="B64" s="42" t="s">
        <v>77</v>
      </c>
      <c r="C64" s="43" t="s">
        <v>185</v>
      </c>
      <c r="D64" s="44"/>
      <c r="E64" s="44"/>
      <c r="F64" s="43" t="s">
        <v>186</v>
      </c>
      <c r="G64" s="39">
        <f>VLOOKUP(C64,'[1]2015ex'!$A$1:$G$343,6,FALSE)</f>
        <v>126.88</v>
      </c>
      <c r="H64" s="40">
        <f t="shared" si="0"/>
        <v>88.816000000000003</v>
      </c>
      <c r="I64" s="119">
        <f t="shared" si="1"/>
        <v>0</v>
      </c>
      <c r="J64" s="41">
        <v>0</v>
      </c>
    </row>
    <row r="65" spans="2:10" x14ac:dyDescent="0.25">
      <c r="B65" s="60" t="s">
        <v>77</v>
      </c>
      <c r="C65" s="43" t="s">
        <v>62</v>
      </c>
      <c r="D65" s="44"/>
      <c r="E65" s="44"/>
      <c r="F65" s="45" t="s">
        <v>187</v>
      </c>
      <c r="G65" s="109">
        <f>VLOOKUP(C65,'[1]2015ex'!$A$1:$G$343,6,FALSE)</f>
        <v>382.45</v>
      </c>
      <c r="H65" s="40">
        <f t="shared" si="0"/>
        <v>267.71499999999997</v>
      </c>
      <c r="I65" s="119">
        <f t="shared" si="1"/>
        <v>535.42999999999995</v>
      </c>
      <c r="J65" s="41">
        <v>2</v>
      </c>
    </row>
    <row r="66" spans="2:10" x14ac:dyDescent="0.25">
      <c r="B66" s="42" t="s">
        <v>77</v>
      </c>
      <c r="C66" s="61" t="s">
        <v>61</v>
      </c>
      <c r="D66" s="62"/>
      <c r="E66" s="62"/>
      <c r="F66" s="45" t="s">
        <v>188</v>
      </c>
      <c r="G66" s="109">
        <f>VLOOKUP(C66,'[1]2015ex'!$A$1:$G$343,6,FALSE)</f>
        <v>407.45</v>
      </c>
      <c r="H66" s="40">
        <f t="shared" si="0"/>
        <v>285.21500000000003</v>
      </c>
      <c r="I66" s="119">
        <f t="shared" si="1"/>
        <v>570.43000000000006</v>
      </c>
      <c r="J66" s="41">
        <v>2</v>
      </c>
    </row>
    <row r="67" spans="2:10" x14ac:dyDescent="0.25">
      <c r="B67" s="42" t="s">
        <v>77</v>
      </c>
      <c r="C67" s="61" t="s">
        <v>189</v>
      </c>
      <c r="D67" s="60">
        <v>2</v>
      </c>
      <c r="E67" s="60"/>
      <c r="F67" s="58" t="s">
        <v>190</v>
      </c>
      <c r="G67" s="39">
        <f>VLOOKUP(C67,'[1]2015ex'!$A$1:$G$343,6,FALSE)</f>
        <v>59.93</v>
      </c>
      <c r="H67" s="40">
        <f t="shared" si="0"/>
        <v>41.951000000000001</v>
      </c>
      <c r="I67" s="119">
        <f t="shared" si="1"/>
        <v>0</v>
      </c>
      <c r="J67" s="41">
        <v>0</v>
      </c>
    </row>
    <row r="68" spans="2:10" x14ac:dyDescent="0.25">
      <c r="B68" s="42" t="s">
        <v>77</v>
      </c>
      <c r="C68" s="61" t="s">
        <v>191</v>
      </c>
      <c r="D68" s="60">
        <v>2</v>
      </c>
      <c r="E68" s="60"/>
      <c r="F68" s="63" t="s">
        <v>192</v>
      </c>
      <c r="G68" s="39">
        <f>VLOOKUP(C68,'[1]2015ex'!$A$1:$G$343,6,FALSE)</f>
        <v>62.15</v>
      </c>
      <c r="H68" s="40">
        <f t="shared" si="0"/>
        <v>43.504999999999995</v>
      </c>
      <c r="I68" s="119">
        <f t="shared" si="1"/>
        <v>0</v>
      </c>
      <c r="J68" s="41">
        <v>0</v>
      </c>
    </row>
    <row r="69" spans="2:10" x14ac:dyDescent="0.25">
      <c r="B69" s="42" t="s">
        <v>77</v>
      </c>
      <c r="C69" s="61" t="s">
        <v>193</v>
      </c>
      <c r="D69" s="60">
        <v>3</v>
      </c>
      <c r="E69" s="60"/>
      <c r="F69" s="61" t="s">
        <v>194</v>
      </c>
      <c r="G69" s="39">
        <f>VLOOKUP(C69,'[1]2015ex'!$A$1:$G$343,6,FALSE)</f>
        <v>44</v>
      </c>
      <c r="H69" s="40">
        <f t="shared" si="0"/>
        <v>30.8</v>
      </c>
      <c r="I69" s="119">
        <f t="shared" si="1"/>
        <v>0</v>
      </c>
      <c r="J69" s="41">
        <v>0</v>
      </c>
    </row>
    <row r="70" spans="2:10" x14ac:dyDescent="0.25">
      <c r="B70" s="42" t="s">
        <v>77</v>
      </c>
      <c r="C70" s="61" t="s">
        <v>195</v>
      </c>
      <c r="D70" s="60">
        <v>3</v>
      </c>
      <c r="E70" s="60"/>
      <c r="F70" s="61" t="s">
        <v>196</v>
      </c>
      <c r="G70" s="39">
        <f>VLOOKUP(C70,'[1]2015ex'!$A$1:$G$343,6,FALSE)</f>
        <v>47.4</v>
      </c>
      <c r="H70" s="40">
        <f t="shared" ref="H70:H117" si="2">G70-(G70*30%)</f>
        <v>33.18</v>
      </c>
      <c r="I70" s="119">
        <f t="shared" ref="I70:I117" si="3">J70*H70</f>
        <v>0</v>
      </c>
      <c r="J70" s="41">
        <v>0</v>
      </c>
    </row>
    <row r="71" spans="2:10" x14ac:dyDescent="0.25">
      <c r="B71" s="42" t="s">
        <v>77</v>
      </c>
      <c r="C71" s="61" t="s">
        <v>197</v>
      </c>
      <c r="D71" s="60"/>
      <c r="E71" s="60">
        <v>2</v>
      </c>
      <c r="F71" s="61" t="s">
        <v>198</v>
      </c>
      <c r="G71" s="39">
        <f>VLOOKUP(C71,'[1]2015ex'!$A$1:$G$343,6,FALSE)</f>
        <v>113.48</v>
      </c>
      <c r="H71" s="40">
        <f t="shared" si="2"/>
        <v>79.436000000000007</v>
      </c>
      <c r="I71" s="119">
        <f t="shared" si="3"/>
        <v>0</v>
      </c>
      <c r="J71" s="41">
        <v>0</v>
      </c>
    </row>
    <row r="72" spans="2:10" x14ac:dyDescent="0.25">
      <c r="B72" s="42" t="s">
        <v>77</v>
      </c>
      <c r="C72" s="43" t="s">
        <v>199</v>
      </c>
      <c r="D72" s="42"/>
      <c r="E72" s="42">
        <v>2</v>
      </c>
      <c r="F72" s="59" t="s">
        <v>200</v>
      </c>
      <c r="G72" s="39">
        <f>VLOOKUP(C72,'[1]2015ex'!$A$1:$G$343,6,FALSE)</f>
        <v>73.680000000000007</v>
      </c>
      <c r="H72" s="40">
        <f t="shared" si="2"/>
        <v>51.576000000000008</v>
      </c>
      <c r="I72" s="119">
        <f t="shared" si="3"/>
        <v>0</v>
      </c>
      <c r="J72" s="41">
        <v>0</v>
      </c>
    </row>
    <row r="73" spans="2:10" x14ac:dyDescent="0.25">
      <c r="B73" s="42" t="s">
        <v>77</v>
      </c>
      <c r="C73" s="43" t="s">
        <v>201</v>
      </c>
      <c r="D73" s="44"/>
      <c r="E73" s="44"/>
      <c r="F73" s="43" t="s">
        <v>202</v>
      </c>
      <c r="G73" s="109">
        <f>VLOOKUP(C73,'[1]2015ex'!$A$1:$G$343,6,FALSE)</f>
        <v>78.430000000000007</v>
      </c>
      <c r="H73" s="40">
        <f t="shared" si="2"/>
        <v>54.90100000000001</v>
      </c>
      <c r="I73" s="119">
        <f t="shared" si="3"/>
        <v>109.80200000000002</v>
      </c>
      <c r="J73" s="41">
        <v>2</v>
      </c>
    </row>
    <row r="74" spans="2:10" x14ac:dyDescent="0.25">
      <c r="B74" s="42" t="s">
        <v>77</v>
      </c>
      <c r="C74" s="64" t="s">
        <v>203</v>
      </c>
      <c r="D74" s="65"/>
      <c r="E74" s="65"/>
      <c r="F74" s="66" t="s">
        <v>204</v>
      </c>
      <c r="G74" s="109">
        <v>1590</v>
      </c>
      <c r="H74" s="40">
        <f t="shared" si="2"/>
        <v>1113</v>
      </c>
      <c r="I74" s="119">
        <f t="shared" si="3"/>
        <v>1113</v>
      </c>
      <c r="J74" s="41">
        <v>1</v>
      </c>
    </row>
    <row r="75" spans="2:10" x14ac:dyDescent="0.25">
      <c r="B75" s="42" t="s">
        <v>77</v>
      </c>
      <c r="C75" s="64"/>
      <c r="D75" s="65"/>
      <c r="E75" s="65"/>
      <c r="F75" s="66"/>
      <c r="G75" s="39"/>
      <c r="H75" s="40"/>
      <c r="I75" s="119"/>
      <c r="J75" s="41"/>
    </row>
    <row r="76" spans="2:10" x14ac:dyDescent="0.25">
      <c r="B76" s="42" t="s">
        <v>77</v>
      </c>
      <c r="C76" s="64"/>
      <c r="D76" s="65"/>
      <c r="E76" s="65"/>
      <c r="F76" s="66"/>
      <c r="G76" s="39"/>
      <c r="H76" s="40"/>
      <c r="I76" s="119"/>
      <c r="J76" s="41"/>
    </row>
    <row r="77" spans="2:10" ht="15.75" thickBot="1" x14ac:dyDescent="0.3">
      <c r="B77" s="67" t="s">
        <v>68</v>
      </c>
      <c r="C77" s="67" t="s">
        <v>69</v>
      </c>
      <c r="D77" s="67"/>
      <c r="E77" s="67"/>
      <c r="F77" s="67" t="s">
        <v>205</v>
      </c>
      <c r="G77" s="33" t="s">
        <v>206</v>
      </c>
      <c r="H77" s="40"/>
      <c r="I77" s="119"/>
      <c r="J77" s="41"/>
    </row>
    <row r="78" spans="2:10" x14ac:dyDescent="0.25">
      <c r="B78" s="35" t="s">
        <v>75</v>
      </c>
      <c r="C78" s="36" t="s">
        <v>207</v>
      </c>
      <c r="D78" s="68"/>
      <c r="E78" s="68">
        <v>4</v>
      </c>
      <c r="F78" s="69" t="s">
        <v>208</v>
      </c>
      <c r="G78" s="39">
        <f>VLOOKUP(C78,'[1]2015ex'!$A$1:$G$343,6,FALSE)</f>
        <v>89.05</v>
      </c>
      <c r="H78" s="40">
        <f t="shared" si="2"/>
        <v>62.334999999999994</v>
      </c>
      <c r="I78" s="119">
        <f t="shared" si="3"/>
        <v>0</v>
      </c>
      <c r="J78" s="41">
        <v>0</v>
      </c>
    </row>
    <row r="79" spans="2:10" x14ac:dyDescent="0.25">
      <c r="B79" s="42" t="s">
        <v>77</v>
      </c>
      <c r="C79" s="43" t="s">
        <v>209</v>
      </c>
      <c r="D79" s="42"/>
      <c r="E79" s="42">
        <v>2</v>
      </c>
      <c r="F79" s="70" t="s">
        <v>210</v>
      </c>
      <c r="G79" s="39">
        <f>VLOOKUP(C79,'[1]2015ex'!$A$1:$G$343,6,FALSE)</f>
        <v>167.85</v>
      </c>
      <c r="H79" s="40">
        <f t="shared" si="2"/>
        <v>117.495</v>
      </c>
      <c r="I79" s="119">
        <f t="shared" si="3"/>
        <v>0</v>
      </c>
      <c r="J79" s="41">
        <v>0</v>
      </c>
    </row>
    <row r="80" spans="2:10" x14ac:dyDescent="0.25">
      <c r="B80" s="42" t="s">
        <v>77</v>
      </c>
      <c r="C80" s="43" t="s">
        <v>211</v>
      </c>
      <c r="D80" s="42"/>
      <c r="E80" s="42">
        <v>4</v>
      </c>
      <c r="F80" s="70" t="s">
        <v>212</v>
      </c>
      <c r="G80" s="39">
        <f>VLOOKUP(C80,'[1]2015ex'!$A$1:$G$343,6,FALSE)</f>
        <v>96.1</v>
      </c>
      <c r="H80" s="40">
        <f t="shared" si="2"/>
        <v>67.27</v>
      </c>
      <c r="I80" s="119">
        <f t="shared" si="3"/>
        <v>0</v>
      </c>
      <c r="J80" s="41">
        <v>0</v>
      </c>
    </row>
    <row r="81" spans="2:10" x14ac:dyDescent="0.25">
      <c r="B81" s="42" t="s">
        <v>77</v>
      </c>
      <c r="C81" s="43" t="s">
        <v>213</v>
      </c>
      <c r="D81" s="42"/>
      <c r="E81" s="42">
        <v>2</v>
      </c>
      <c r="F81" s="70" t="s">
        <v>214</v>
      </c>
      <c r="G81" s="39">
        <f>VLOOKUP(C81,'[1]2015ex'!$A$1:$G$343,6,FALSE)</f>
        <v>81.349999999999994</v>
      </c>
      <c r="H81" s="40">
        <f t="shared" si="2"/>
        <v>56.944999999999993</v>
      </c>
      <c r="I81" s="119">
        <f t="shared" si="3"/>
        <v>0</v>
      </c>
      <c r="J81" s="41">
        <v>0</v>
      </c>
    </row>
    <row r="82" spans="2:10" x14ac:dyDescent="0.25">
      <c r="B82" s="42" t="s">
        <v>77</v>
      </c>
      <c r="C82" s="43" t="s">
        <v>215</v>
      </c>
      <c r="D82" s="42">
        <v>2</v>
      </c>
      <c r="E82" s="42">
        <v>2</v>
      </c>
      <c r="F82" s="70" t="s">
        <v>216</v>
      </c>
      <c r="G82" s="39">
        <f>VLOOKUP(C82,'[1]2015ex'!$A$1:$G$343,6,FALSE)</f>
        <v>117.88</v>
      </c>
      <c r="H82" s="40">
        <f t="shared" si="2"/>
        <v>82.515999999999991</v>
      </c>
      <c r="I82" s="119">
        <f t="shared" si="3"/>
        <v>0</v>
      </c>
      <c r="J82" s="41">
        <v>0</v>
      </c>
    </row>
    <row r="83" spans="2:10" x14ac:dyDescent="0.25">
      <c r="B83" s="42" t="s">
        <v>77</v>
      </c>
      <c r="C83" s="43" t="s">
        <v>217</v>
      </c>
      <c r="D83" s="42"/>
      <c r="E83" s="42">
        <v>2</v>
      </c>
      <c r="F83" s="70" t="s">
        <v>218</v>
      </c>
      <c r="G83" s="39">
        <f>VLOOKUP(C83,'[1]2015ex'!$A$1:$G$343,6,FALSE)</f>
        <v>76.23</v>
      </c>
      <c r="H83" s="40">
        <f t="shared" si="2"/>
        <v>53.361000000000004</v>
      </c>
      <c r="I83" s="119">
        <f t="shared" si="3"/>
        <v>0</v>
      </c>
      <c r="J83" s="41">
        <v>0</v>
      </c>
    </row>
    <row r="84" spans="2:10" x14ac:dyDescent="0.25">
      <c r="B84" s="42" t="s">
        <v>77</v>
      </c>
      <c r="C84" s="43" t="s">
        <v>219</v>
      </c>
      <c r="D84" s="42"/>
      <c r="E84" s="42">
        <v>2</v>
      </c>
      <c r="F84" s="70" t="s">
        <v>220</v>
      </c>
      <c r="G84" s="39">
        <f>VLOOKUP(C84,'[1]2015ex'!$A$1:$G$343,6,FALSE)</f>
        <v>89.7</v>
      </c>
      <c r="H84" s="40">
        <f t="shared" si="2"/>
        <v>62.790000000000006</v>
      </c>
      <c r="I84" s="119">
        <f t="shared" si="3"/>
        <v>0</v>
      </c>
      <c r="J84" s="41">
        <v>0</v>
      </c>
    </row>
    <row r="85" spans="2:10" x14ac:dyDescent="0.25">
      <c r="B85" s="42" t="s">
        <v>77</v>
      </c>
      <c r="C85" s="43" t="s">
        <v>221</v>
      </c>
      <c r="D85" s="42"/>
      <c r="E85" s="42">
        <v>2</v>
      </c>
      <c r="F85" s="70" t="s">
        <v>222</v>
      </c>
      <c r="G85" s="39">
        <f>VLOOKUP(C85,'[1]2015ex'!$A$1:$G$343,6,FALSE)</f>
        <v>68.55</v>
      </c>
      <c r="H85" s="40">
        <f t="shared" si="2"/>
        <v>47.984999999999999</v>
      </c>
      <c r="I85" s="119">
        <f t="shared" si="3"/>
        <v>0</v>
      </c>
      <c r="J85" s="41">
        <v>0</v>
      </c>
    </row>
    <row r="86" spans="2:10" x14ac:dyDescent="0.25">
      <c r="B86" s="42" t="s">
        <v>77</v>
      </c>
      <c r="C86" s="43" t="s">
        <v>223</v>
      </c>
      <c r="D86" s="42"/>
      <c r="E86" s="42">
        <v>2</v>
      </c>
      <c r="F86" s="70" t="s">
        <v>224</v>
      </c>
      <c r="G86" s="39">
        <f>VLOOKUP(C86,'[1]2015ex'!$A$1:$G$343,6,FALSE)</f>
        <v>84.58</v>
      </c>
      <c r="H86" s="40">
        <f t="shared" si="2"/>
        <v>59.206000000000003</v>
      </c>
      <c r="I86" s="119">
        <f t="shared" si="3"/>
        <v>0</v>
      </c>
      <c r="J86" s="41">
        <v>0</v>
      </c>
    </row>
    <row r="87" spans="2:10" x14ac:dyDescent="0.25">
      <c r="B87" s="42" t="s">
        <v>77</v>
      </c>
      <c r="C87" s="43" t="s">
        <v>225</v>
      </c>
      <c r="D87" s="42">
        <v>2</v>
      </c>
      <c r="E87" s="42"/>
      <c r="F87" s="70" t="s">
        <v>226</v>
      </c>
      <c r="G87" s="39">
        <f>VLOOKUP(C87,'[1]2015ex'!$A$1:$G$343,6,FALSE)</f>
        <v>27.55</v>
      </c>
      <c r="H87" s="40">
        <f t="shared" si="2"/>
        <v>19.285</v>
      </c>
      <c r="I87" s="119">
        <f t="shared" si="3"/>
        <v>0</v>
      </c>
      <c r="J87" s="41">
        <v>0</v>
      </c>
    </row>
    <row r="88" spans="2:10" x14ac:dyDescent="0.25">
      <c r="B88" s="71" t="s">
        <v>77</v>
      </c>
      <c r="C88" s="72" t="s">
        <v>227</v>
      </c>
      <c r="D88" s="73"/>
      <c r="E88" s="73"/>
      <c r="F88" s="74" t="s">
        <v>228</v>
      </c>
      <c r="G88" s="39">
        <f>VLOOKUP(C88,'[1]2015ex'!$A$1:$G$343,6,FALSE)</f>
        <v>59.93</v>
      </c>
      <c r="H88" s="40">
        <f t="shared" si="2"/>
        <v>41.951000000000001</v>
      </c>
      <c r="I88" s="119">
        <f t="shared" si="3"/>
        <v>0</v>
      </c>
      <c r="J88" s="41">
        <v>0</v>
      </c>
    </row>
    <row r="89" spans="2:10" ht="15.75" thickBot="1" x14ac:dyDescent="0.3">
      <c r="B89" s="75"/>
      <c r="C89" s="76"/>
      <c r="D89" s="76"/>
      <c r="E89" s="76"/>
      <c r="F89" s="77"/>
      <c r="G89" s="78" t="s">
        <v>229</v>
      </c>
      <c r="H89" s="40"/>
      <c r="I89" s="119"/>
      <c r="J89" s="41"/>
    </row>
    <row r="90" spans="2:10" ht="16.5" x14ac:dyDescent="0.25">
      <c r="B90" s="79" t="s">
        <v>230</v>
      </c>
      <c r="C90" s="80"/>
      <c r="D90" s="80"/>
      <c r="E90" s="80"/>
      <c r="F90" s="81"/>
      <c r="G90" s="82"/>
      <c r="H90" s="40">
        <f t="shared" si="2"/>
        <v>0</v>
      </c>
      <c r="I90" s="119">
        <f t="shared" si="3"/>
        <v>0</v>
      </c>
      <c r="J90" s="41">
        <v>0</v>
      </c>
    </row>
    <row r="91" spans="2:10" ht="15.75" thickBot="1" x14ac:dyDescent="0.3">
      <c r="B91" s="83" t="s">
        <v>231</v>
      </c>
      <c r="C91" s="84"/>
      <c r="D91" s="84"/>
      <c r="E91" s="84"/>
      <c r="F91" s="85"/>
      <c r="G91" s="86"/>
      <c r="H91" s="40">
        <f t="shared" si="2"/>
        <v>0</v>
      </c>
      <c r="I91" s="119">
        <f t="shared" si="3"/>
        <v>0</v>
      </c>
      <c r="J91" s="41">
        <v>0</v>
      </c>
    </row>
    <row r="92" spans="2:10" x14ac:dyDescent="0.25">
      <c r="B92" s="24"/>
      <c r="C92" s="87" t="s">
        <v>232</v>
      </c>
      <c r="D92" s="87"/>
      <c r="E92" s="87"/>
      <c r="F92" s="88" t="str">
        <f>IF(F3="","",F3)</f>
        <v/>
      </c>
      <c r="G92" s="89"/>
      <c r="H92" s="40">
        <f t="shared" si="2"/>
        <v>0</v>
      </c>
      <c r="I92" s="119">
        <f t="shared" si="3"/>
        <v>0</v>
      </c>
      <c r="J92" s="41">
        <v>0</v>
      </c>
    </row>
    <row r="93" spans="2:10" ht="15.75" thickBot="1" x14ac:dyDescent="0.3">
      <c r="B93" s="31" t="s">
        <v>68</v>
      </c>
      <c r="C93" s="31" t="s">
        <v>69</v>
      </c>
      <c r="D93" s="31"/>
      <c r="E93" s="31"/>
      <c r="F93" s="31" t="s">
        <v>233</v>
      </c>
      <c r="G93" s="33" t="s">
        <v>206</v>
      </c>
      <c r="H93" s="40"/>
      <c r="I93" s="119"/>
      <c r="J93" s="41"/>
    </row>
    <row r="94" spans="2:10" x14ac:dyDescent="0.25">
      <c r="B94" s="35" t="s">
        <v>75</v>
      </c>
      <c r="C94" s="43" t="s">
        <v>234</v>
      </c>
      <c r="D94" s="44"/>
      <c r="E94" s="44"/>
      <c r="F94" s="59" t="s">
        <v>235</v>
      </c>
      <c r="G94" s="39">
        <f>VLOOKUP(C94,'[1]2015ex'!$A$1:$G$343,6,FALSE)</f>
        <v>151.22999999999999</v>
      </c>
      <c r="H94" s="40">
        <f t="shared" si="2"/>
        <v>105.86099999999999</v>
      </c>
      <c r="I94" s="119">
        <f t="shared" si="3"/>
        <v>0</v>
      </c>
      <c r="J94" s="41">
        <v>0</v>
      </c>
    </row>
    <row r="95" spans="2:10" x14ac:dyDescent="0.25">
      <c r="B95" s="90" t="s">
        <v>77</v>
      </c>
      <c r="C95" s="91" t="s">
        <v>236</v>
      </c>
      <c r="D95" s="44"/>
      <c r="E95" s="44"/>
      <c r="F95" s="59" t="s">
        <v>237</v>
      </c>
      <c r="G95" s="39">
        <f>VLOOKUP(C95,'[1]2015ex'!$A$1:$G$343,6,FALSE)</f>
        <v>154.94999999999999</v>
      </c>
      <c r="H95" s="40">
        <f t="shared" si="2"/>
        <v>108.465</v>
      </c>
      <c r="I95" s="119">
        <f t="shared" si="3"/>
        <v>0</v>
      </c>
      <c r="J95" s="41">
        <v>0</v>
      </c>
    </row>
    <row r="96" spans="2:10" x14ac:dyDescent="0.25">
      <c r="B96" s="90" t="s">
        <v>77</v>
      </c>
      <c r="C96" s="91" t="s">
        <v>238</v>
      </c>
      <c r="D96" s="44"/>
      <c r="E96" s="44"/>
      <c r="F96" s="59" t="s">
        <v>239</v>
      </c>
      <c r="G96" s="39">
        <f>VLOOKUP(C96,'[1]2015ex'!$A$1:$G$343,6,FALSE)</f>
        <v>158.68</v>
      </c>
      <c r="H96" s="40">
        <f t="shared" si="2"/>
        <v>111.07600000000001</v>
      </c>
      <c r="I96" s="119">
        <f t="shared" si="3"/>
        <v>0</v>
      </c>
      <c r="J96" s="41">
        <v>0</v>
      </c>
    </row>
    <row r="97" spans="2:10" x14ac:dyDescent="0.25">
      <c r="B97" s="42" t="s">
        <v>77</v>
      </c>
      <c r="C97" s="92" t="s">
        <v>240</v>
      </c>
      <c r="D97" s="44"/>
      <c r="E97" s="44"/>
      <c r="F97" s="93" t="s">
        <v>241</v>
      </c>
      <c r="G97" s="39">
        <f>VLOOKUP(C97,'[1]2015ex'!$A$1:$G$343,6,FALSE)</f>
        <v>225.63</v>
      </c>
      <c r="H97" s="40">
        <f t="shared" si="2"/>
        <v>157.941</v>
      </c>
      <c r="I97" s="119">
        <f t="shared" si="3"/>
        <v>0</v>
      </c>
      <c r="J97" s="41">
        <v>0</v>
      </c>
    </row>
    <row r="98" spans="2:10" x14ac:dyDescent="0.25">
      <c r="B98" s="42" t="s">
        <v>77</v>
      </c>
      <c r="C98" s="92" t="s">
        <v>242</v>
      </c>
      <c r="D98" s="44"/>
      <c r="E98" s="44"/>
      <c r="F98" s="93" t="s">
        <v>243</v>
      </c>
      <c r="G98" s="39">
        <f>VLOOKUP(C98,'[1]2015ex'!$A$1:$G$343,6,FALSE)</f>
        <v>220.63</v>
      </c>
      <c r="H98" s="40">
        <f t="shared" si="2"/>
        <v>154.441</v>
      </c>
      <c r="I98" s="119">
        <f t="shared" si="3"/>
        <v>0</v>
      </c>
      <c r="J98" s="41">
        <v>0</v>
      </c>
    </row>
    <row r="99" spans="2:10" x14ac:dyDescent="0.25">
      <c r="B99" s="42" t="s">
        <v>77</v>
      </c>
      <c r="C99" s="92" t="s">
        <v>244</v>
      </c>
      <c r="D99" s="44"/>
      <c r="E99" s="44"/>
      <c r="F99" s="93" t="s">
        <v>245</v>
      </c>
      <c r="G99" s="39">
        <f>VLOOKUP(C99,'[1]2015ex'!$A$1:$G$343,6,FALSE)</f>
        <v>268.75</v>
      </c>
      <c r="H99" s="40">
        <f t="shared" si="2"/>
        <v>188.125</v>
      </c>
      <c r="I99" s="119">
        <f t="shared" si="3"/>
        <v>0</v>
      </c>
      <c r="J99" s="41">
        <v>0</v>
      </c>
    </row>
    <row r="100" spans="2:10" x14ac:dyDescent="0.25">
      <c r="B100" s="42" t="s">
        <v>77</v>
      </c>
      <c r="C100" s="92" t="s">
        <v>246</v>
      </c>
      <c r="D100" s="44"/>
      <c r="E100" s="44"/>
      <c r="F100" s="93" t="s">
        <v>247</v>
      </c>
      <c r="G100" s="39">
        <f>VLOOKUP(C100,'[1]2015ex'!$A$1:$G$343,6,FALSE)</f>
        <v>268.75</v>
      </c>
      <c r="H100" s="40">
        <f t="shared" si="2"/>
        <v>188.125</v>
      </c>
      <c r="I100" s="119">
        <f t="shared" si="3"/>
        <v>0</v>
      </c>
      <c r="J100" s="41">
        <v>0</v>
      </c>
    </row>
    <row r="101" spans="2:10" x14ac:dyDescent="0.25">
      <c r="B101" s="90" t="s">
        <v>77</v>
      </c>
      <c r="C101" s="94" t="s">
        <v>248</v>
      </c>
      <c r="D101" s="51"/>
      <c r="E101" s="51"/>
      <c r="F101" s="95" t="s">
        <v>249</v>
      </c>
      <c r="G101" s="39">
        <f>VLOOKUP(C101,'[1]2015ex'!$A$1:$G$343,6,FALSE)</f>
        <v>39.380000000000003</v>
      </c>
      <c r="H101" s="40">
        <f t="shared" si="2"/>
        <v>27.566000000000003</v>
      </c>
      <c r="I101" s="119">
        <f t="shared" si="3"/>
        <v>0</v>
      </c>
      <c r="J101" s="41">
        <v>0</v>
      </c>
    </row>
    <row r="102" spans="2:10" x14ac:dyDescent="0.25">
      <c r="B102" s="90" t="s">
        <v>77</v>
      </c>
      <c r="C102" s="91" t="s">
        <v>250</v>
      </c>
      <c r="D102" s="44"/>
      <c r="E102" s="44"/>
      <c r="F102" s="59" t="s">
        <v>251</v>
      </c>
      <c r="G102" s="39">
        <f>VLOOKUP(C102,'[1]2015ex'!$A$1:$G$343,6,FALSE)</f>
        <v>111.25</v>
      </c>
      <c r="H102" s="40">
        <f t="shared" si="2"/>
        <v>77.875</v>
      </c>
      <c r="I102" s="119">
        <f t="shared" si="3"/>
        <v>0</v>
      </c>
      <c r="J102" s="41">
        <v>0</v>
      </c>
    </row>
    <row r="103" spans="2:10" x14ac:dyDescent="0.25">
      <c r="B103" s="42" t="s">
        <v>77</v>
      </c>
      <c r="C103" s="43" t="s">
        <v>6</v>
      </c>
      <c r="D103" s="44"/>
      <c r="E103" s="44"/>
      <c r="F103" s="59" t="s">
        <v>252</v>
      </c>
      <c r="G103" s="109">
        <f>VLOOKUP(C103,'[1]2015ex'!$A$1:$G$343,6,FALSE)</f>
        <v>51.25</v>
      </c>
      <c r="H103" s="40">
        <f t="shared" si="2"/>
        <v>35.875</v>
      </c>
      <c r="I103" s="119">
        <f t="shared" si="3"/>
        <v>932.75</v>
      </c>
      <c r="J103" s="41">
        <v>26</v>
      </c>
    </row>
    <row r="104" spans="2:10" x14ac:dyDescent="0.25">
      <c r="B104" s="42" t="s">
        <v>77</v>
      </c>
      <c r="C104" s="61" t="s">
        <v>253</v>
      </c>
      <c r="D104" s="62"/>
      <c r="E104" s="62"/>
      <c r="F104" s="59" t="s">
        <v>254</v>
      </c>
      <c r="G104" s="39">
        <f>VLOOKUP(C104,'[1]2015ex'!$A$1:$G$343,6,FALSE)</f>
        <v>42.08</v>
      </c>
      <c r="H104" s="40">
        <f t="shared" si="2"/>
        <v>29.456</v>
      </c>
      <c r="I104" s="119">
        <f t="shared" si="3"/>
        <v>0</v>
      </c>
      <c r="J104" s="41">
        <v>0</v>
      </c>
    </row>
    <row r="105" spans="2:10" x14ac:dyDescent="0.25">
      <c r="B105" s="60" t="s">
        <v>77</v>
      </c>
      <c r="C105" s="61" t="s">
        <v>255</v>
      </c>
      <c r="D105" s="62"/>
      <c r="E105" s="62"/>
      <c r="F105" s="96" t="s">
        <v>256</v>
      </c>
      <c r="G105" s="39">
        <f>VLOOKUP(C105,'[1]2015ex'!$A$1:$G$343,6,FALSE)</f>
        <v>186.3</v>
      </c>
      <c r="H105" s="40">
        <f t="shared" si="2"/>
        <v>130.41000000000003</v>
      </c>
      <c r="I105" s="119">
        <f t="shared" si="3"/>
        <v>0</v>
      </c>
      <c r="J105" s="41">
        <v>0</v>
      </c>
    </row>
    <row r="106" spans="2:10" x14ac:dyDescent="0.25">
      <c r="B106" s="97" t="s">
        <v>77</v>
      </c>
      <c r="C106" s="98" t="s">
        <v>257</v>
      </c>
      <c r="D106" s="62"/>
      <c r="E106" s="62"/>
      <c r="F106" s="98" t="s">
        <v>258</v>
      </c>
      <c r="G106" s="39">
        <f>VLOOKUP(C106,'[1]2015ex'!$A$1:$G$343,6,FALSE)</f>
        <v>128.13</v>
      </c>
      <c r="H106" s="40">
        <f t="shared" si="2"/>
        <v>89.691000000000003</v>
      </c>
      <c r="I106" s="119">
        <f t="shared" si="3"/>
        <v>0</v>
      </c>
      <c r="J106" s="41">
        <v>0</v>
      </c>
    </row>
    <row r="107" spans="2:10" x14ac:dyDescent="0.25">
      <c r="B107" s="97" t="s">
        <v>77</v>
      </c>
      <c r="C107" s="98" t="s">
        <v>259</v>
      </c>
      <c r="D107" s="62"/>
      <c r="E107" s="62"/>
      <c r="F107" s="98" t="s">
        <v>260</v>
      </c>
      <c r="G107" s="39">
        <f>VLOOKUP(C107,'[1]2015ex'!$A$1:$G$343,6,FALSE)</f>
        <v>156.88</v>
      </c>
      <c r="H107" s="40">
        <f t="shared" si="2"/>
        <v>109.816</v>
      </c>
      <c r="I107" s="119">
        <f t="shared" si="3"/>
        <v>0</v>
      </c>
      <c r="J107" s="41">
        <v>0</v>
      </c>
    </row>
    <row r="108" spans="2:10" x14ac:dyDescent="0.25">
      <c r="B108" s="97" t="s">
        <v>77</v>
      </c>
      <c r="C108" s="98" t="s">
        <v>261</v>
      </c>
      <c r="D108" s="62"/>
      <c r="E108" s="62"/>
      <c r="F108" s="98" t="s">
        <v>262</v>
      </c>
      <c r="G108" s="39">
        <f>VLOOKUP(C108,'[1]2015ex'!$A$1:$G$343,6,FALSE)</f>
        <v>156.88</v>
      </c>
      <c r="H108" s="40">
        <f t="shared" si="2"/>
        <v>109.816</v>
      </c>
      <c r="I108" s="119">
        <f t="shared" si="3"/>
        <v>0</v>
      </c>
      <c r="J108" s="41">
        <v>0</v>
      </c>
    </row>
    <row r="109" spans="2:10" x14ac:dyDescent="0.25">
      <c r="B109" s="97" t="s">
        <v>77</v>
      </c>
      <c r="C109" s="98" t="s">
        <v>263</v>
      </c>
      <c r="D109" s="62"/>
      <c r="E109" s="62"/>
      <c r="F109" s="58" t="s">
        <v>264</v>
      </c>
      <c r="G109" s="39">
        <f>VLOOKUP(C109,'[1]2015ex'!$A$1:$G$343,6,FALSE)</f>
        <v>205</v>
      </c>
      <c r="H109" s="40">
        <f t="shared" si="2"/>
        <v>143.5</v>
      </c>
      <c r="I109" s="119">
        <f t="shared" si="3"/>
        <v>0</v>
      </c>
      <c r="J109" s="41">
        <v>0</v>
      </c>
    </row>
    <row r="110" spans="2:10" x14ac:dyDescent="0.25">
      <c r="B110" s="97" t="s">
        <v>77</v>
      </c>
      <c r="C110" s="98" t="s">
        <v>265</v>
      </c>
      <c r="D110" s="62"/>
      <c r="E110" s="62"/>
      <c r="F110" s="98" t="s">
        <v>266</v>
      </c>
      <c r="G110" s="39">
        <f>VLOOKUP(C110,'[1]2015ex'!$A$1:$G$343,6,FALSE)</f>
        <v>350</v>
      </c>
      <c r="H110" s="40">
        <f t="shared" si="2"/>
        <v>245</v>
      </c>
      <c r="I110" s="119">
        <f t="shared" si="3"/>
        <v>0</v>
      </c>
      <c r="J110" s="41">
        <v>0</v>
      </c>
    </row>
    <row r="111" spans="2:10" x14ac:dyDescent="0.25">
      <c r="B111" s="97" t="s">
        <v>77</v>
      </c>
      <c r="C111" s="98" t="s">
        <v>267</v>
      </c>
      <c r="D111" s="62"/>
      <c r="E111" s="62"/>
      <c r="F111" s="98" t="s">
        <v>268</v>
      </c>
      <c r="G111" s="39">
        <f>VLOOKUP(C111,'[1]2015ex'!$A$1:$G$343,6,FALSE)</f>
        <v>323.13</v>
      </c>
      <c r="H111" s="40">
        <f t="shared" si="2"/>
        <v>226.191</v>
      </c>
      <c r="I111" s="119">
        <f t="shared" si="3"/>
        <v>0</v>
      </c>
      <c r="J111" s="41">
        <v>0</v>
      </c>
    </row>
    <row r="112" spans="2:10" x14ac:dyDescent="0.25">
      <c r="B112" s="60" t="s">
        <v>269</v>
      </c>
      <c r="C112" s="99" t="s">
        <v>270</v>
      </c>
      <c r="D112" s="62"/>
      <c r="E112" s="62"/>
      <c r="F112" s="98" t="s">
        <v>271</v>
      </c>
      <c r="G112" s="39">
        <f>VLOOKUP(C112,'[1]2015ex'!$A$1:$G$343,6,FALSE)</f>
        <v>24.38</v>
      </c>
      <c r="H112" s="40">
        <f t="shared" si="2"/>
        <v>17.065999999999999</v>
      </c>
      <c r="I112" s="119">
        <f t="shared" si="3"/>
        <v>0</v>
      </c>
      <c r="J112" s="41">
        <v>0</v>
      </c>
    </row>
    <row r="113" spans="2:10" x14ac:dyDescent="0.25">
      <c r="B113" s="60" t="s">
        <v>269</v>
      </c>
      <c r="C113" s="99" t="s">
        <v>272</v>
      </c>
      <c r="D113" s="62"/>
      <c r="E113" s="62"/>
      <c r="F113" s="98" t="s">
        <v>273</v>
      </c>
      <c r="G113" s="39">
        <f>VLOOKUP(C113,'[1]2015ex'!$A$1:$G$343,6,FALSE)</f>
        <v>26.25</v>
      </c>
      <c r="H113" s="40">
        <f t="shared" si="2"/>
        <v>18.375</v>
      </c>
      <c r="I113" s="119">
        <f t="shared" si="3"/>
        <v>0</v>
      </c>
      <c r="J113" s="41">
        <v>0</v>
      </c>
    </row>
    <row r="114" spans="2:10" x14ac:dyDescent="0.25">
      <c r="B114" s="60" t="s">
        <v>269</v>
      </c>
      <c r="C114" s="99" t="s">
        <v>274</v>
      </c>
      <c r="D114" s="62"/>
      <c r="E114" s="62"/>
      <c r="F114" s="98" t="s">
        <v>275</v>
      </c>
      <c r="G114" s="39">
        <f>VLOOKUP(C114,'[1]2015ex'!$A$1:$G$343,6,FALSE)</f>
        <v>35.630000000000003</v>
      </c>
      <c r="H114" s="40">
        <f t="shared" si="2"/>
        <v>24.941000000000003</v>
      </c>
      <c r="I114" s="119">
        <f t="shared" si="3"/>
        <v>0</v>
      </c>
      <c r="J114" s="41">
        <v>0</v>
      </c>
    </row>
    <row r="115" spans="2:10" x14ac:dyDescent="0.25">
      <c r="B115" s="60" t="s">
        <v>269</v>
      </c>
      <c r="C115" s="100"/>
      <c r="D115" s="101"/>
      <c r="E115" s="101"/>
      <c r="F115" s="100"/>
      <c r="G115" s="39"/>
      <c r="H115" s="40">
        <f t="shared" si="2"/>
        <v>0</v>
      </c>
      <c r="I115" s="119">
        <f t="shared" si="3"/>
        <v>0</v>
      </c>
      <c r="J115" s="41">
        <v>0</v>
      </c>
    </row>
    <row r="116" spans="2:10" x14ac:dyDescent="0.25">
      <c r="B116" s="60" t="s">
        <v>269</v>
      </c>
      <c r="C116" s="100"/>
      <c r="D116" s="101"/>
      <c r="E116" s="101"/>
      <c r="F116" s="100"/>
      <c r="G116" s="39"/>
      <c r="H116" s="40">
        <f t="shared" si="2"/>
        <v>0</v>
      </c>
      <c r="I116" s="119">
        <f t="shared" si="3"/>
        <v>0</v>
      </c>
      <c r="J116" s="41">
        <v>0</v>
      </c>
    </row>
    <row r="117" spans="2:10" x14ac:dyDescent="0.25">
      <c r="B117" s="60" t="s">
        <v>269</v>
      </c>
      <c r="C117" s="102"/>
      <c r="D117" s="103"/>
      <c r="E117" s="103"/>
      <c r="F117" s="102"/>
      <c r="G117" s="39"/>
      <c r="H117" s="40">
        <f t="shared" si="2"/>
        <v>0</v>
      </c>
      <c r="I117" s="119">
        <f t="shared" si="3"/>
        <v>0</v>
      </c>
      <c r="J117" s="41">
        <v>0</v>
      </c>
    </row>
    <row r="118" spans="2:10" x14ac:dyDescent="0.25">
      <c r="B118" s="104"/>
      <c r="C118" s="105"/>
      <c r="D118" s="105"/>
      <c r="E118" s="105"/>
      <c r="F118" s="106"/>
      <c r="G118" s="78"/>
      <c r="H118" s="40"/>
      <c r="I118" s="120"/>
      <c r="J118" s="107"/>
    </row>
    <row r="119" spans="2:10" ht="15.75" thickBot="1" x14ac:dyDescent="0.3">
      <c r="B119" s="108"/>
      <c r="C119" s="105"/>
      <c r="D119" s="105"/>
      <c r="E119" s="105"/>
      <c r="F119" s="106"/>
      <c r="G119" s="78"/>
      <c r="H119" s="78"/>
      <c r="I119" s="121"/>
    </row>
    <row r="120" spans="2:10" x14ac:dyDescent="0.25">
      <c r="G120" s="115"/>
      <c r="H120" s="107"/>
      <c r="I120" s="120">
        <f>SUM(I5:I117)</f>
        <v>20672.827000000001</v>
      </c>
    </row>
  </sheetData>
  <mergeCells count="2">
    <mergeCell ref="B1:G1"/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CLINICA INDISA SIN AUDIO</vt:lpstr>
      <vt:lpstr>CLINICA INDISA CON AUDIO</vt:lpstr>
      <vt:lpstr>TABLA DE PRECIOS SIN AUDIO</vt:lpstr>
      <vt:lpstr>TABLA DE PRECIOS CON AUDIO</vt:lpstr>
      <vt:lpstr>VALOR RAULAND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Programador</dc:creator>
  <cp:lastModifiedBy>Servicio Tecnico Bodega</cp:lastModifiedBy>
  <cp:lastPrinted>2015-10-16T18:05:11Z</cp:lastPrinted>
  <dcterms:created xsi:type="dcterms:W3CDTF">2015-08-19T14:01:47Z</dcterms:created>
  <dcterms:modified xsi:type="dcterms:W3CDTF">2015-10-16T18:14:16Z</dcterms:modified>
</cp:coreProperties>
</file>