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Hoja2!$A$1:$J$60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L37" i="2" l="1"/>
  <c r="L30" i="2"/>
  <c r="L31" i="2"/>
  <c r="L32" i="2"/>
  <c r="L33" i="2"/>
  <c r="L34" i="2"/>
  <c r="L35" i="2"/>
  <c r="L36" i="2"/>
  <c r="L29" i="2"/>
  <c r="K30" i="2"/>
  <c r="K31" i="2"/>
  <c r="K32" i="2"/>
  <c r="K33" i="2"/>
  <c r="K34" i="2"/>
  <c r="K35" i="2"/>
  <c r="K36" i="2"/>
  <c r="K29" i="2"/>
  <c r="J40" i="2"/>
  <c r="I42" i="2" l="1"/>
  <c r="I35" i="2"/>
  <c r="I36" i="2"/>
  <c r="I34" i="2"/>
  <c r="I30" i="2"/>
  <c r="I31" i="2"/>
  <c r="I32" i="2"/>
  <c r="I33" i="2"/>
  <c r="I29" i="2"/>
  <c r="H30" i="2"/>
  <c r="H31" i="2"/>
  <c r="H32" i="2"/>
  <c r="H33" i="2"/>
  <c r="H29" i="2"/>
  <c r="J42" i="2" l="1"/>
  <c r="J41" i="2"/>
  <c r="J34" i="2"/>
  <c r="J35" i="2"/>
  <c r="J36" i="2"/>
  <c r="J33" i="2" l="1"/>
  <c r="J32" i="2"/>
  <c r="J30" i="2" l="1"/>
  <c r="J31" i="2"/>
  <c r="J29" i="2" l="1"/>
  <c r="J43" i="2" l="1"/>
  <c r="J44" i="2" s="1"/>
  <c r="J45" i="2" s="1"/>
  <c r="H43" i="2"/>
  <c r="H44" i="2" s="1"/>
  <c r="H45" i="2" l="1"/>
</calcChain>
</file>

<file path=xl/sharedStrings.xml><?xml version="1.0" encoding="utf-8"?>
<sst xmlns="http://schemas.openxmlformats.org/spreadsheetml/2006/main" count="34" uniqueCount="34">
  <si>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</si>
  <si>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</si>
  <si>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</si>
  <si>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</si>
  <si>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</si>
  <si>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</si>
  <si>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</si>
  <si>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</si>
  <si>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</si>
  <si>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</si>
  <si>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</si>
  <si>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</si>
  <si>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</si>
  <si>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</si>
  <si>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</si>
  <si>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</si>
  <si>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</si>
  <si>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</si>
  <si>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: 5 dias, posterior al envio de O.C.</t>
  </si>
  <si>
    <t>5-RFB00433</t>
  </si>
  <si>
    <t>RF Reader, IP, 433MHz, WALL</t>
  </si>
  <si>
    <t>5-ALC01021-0</t>
  </si>
  <si>
    <t>LF Bus Beacon, No RF, 4.5M, 125kHz</t>
  </si>
  <si>
    <t>5-ERS01905-30P</t>
  </si>
  <si>
    <t>Reader Certified Cable w/ 2 RJ12 (6 pin) connectors 30 feet Plenum</t>
  </si>
  <si>
    <t>5-JBA10485</t>
  </si>
  <si>
    <t>RS-485 Junction Box, 4 RJ11 Ports</t>
  </si>
  <si>
    <t>5-ERS02603</t>
  </si>
  <si>
    <t xml:space="preserve">Power Supply, 24VDC, 10 Amp, Linear </t>
  </si>
  <si>
    <t xml:space="preserve">Micelaneos </t>
  </si>
  <si>
    <t>CAT 5E/18 AWG</t>
  </si>
  <si>
    <t>Cable para Sistema</t>
  </si>
  <si>
    <t>Mano de Obra</t>
  </si>
  <si>
    <t>DESC 05% Equipos: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</si>
</sst>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Ch$&quot;* #,##0.00_);_(&quot;Ch$&quot;* \(#,##0.00\);_(&quot;Ch$&quot;* &quot;-&quot;??_);_(@_)"/>
    <numFmt numFmtId="166" formatCode="_-* #,##0_-;\-* #,##0_-;_-* &quot;-&quot;??_-;_-@_-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6" fontId="0" fillId="0" borderId="0" xfId="5" applyNumberFormat="1" applyFont="1" applyBorder="1"/>
    <xf numFmtId="3" fontId="0" fillId="0" borderId="0" xfId="0" applyNumberFormat="1" applyBorder="1"/>
    <xf numFmtId="166" fontId="0" fillId="0" borderId="0" xfId="0" applyNumberFormat="1" applyBorder="1"/>
    <xf numFmtId="166" fontId="0" fillId="0" borderId="0" xfId="0" applyNumberFormat="1"/>
    <xf numFmtId="166" fontId="0" fillId="3" borderId="0" xfId="0" applyNumberFormat="1" applyFill="1"/>
  </cellXfs>
  <cellStyles count="6">
    <cellStyle name="Millares" xfId="5" builtinId="3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9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</a:t>
          </a:r>
          <a:r>
            <a:rPr lang="es-CL" sz="1100" b="1" baseline="0"/>
            <a:t> 05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9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9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9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Nº7268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9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9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topLeftCell="A26" zoomScaleNormal="100" workbookViewId="0">
      <selection activeCell="K30" sqref="K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9" width="12.109375" hidden="1" customWidth="1"/>
    <col min="10" max="10" width="13.88671875" customWidth="1"/>
  </cols>
  <sheetData>
    <row r="1" spans="1:1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  <c r="K1" s="1"/>
    </row>
    <row r="2" spans="1:11" x14ac:dyDescent="0.25">
      <c r="A2" s="26"/>
      <c r="B2" s="1"/>
      <c r="C2" s="1"/>
      <c r="D2" s="1"/>
      <c r="E2" s="1"/>
      <c r="F2" s="1"/>
      <c r="G2" s="1"/>
      <c r="H2" s="1"/>
      <c r="I2" s="1"/>
      <c r="J2" s="2"/>
      <c r="K2" s="1"/>
    </row>
    <row r="3" spans="1:11" x14ac:dyDescent="0.25">
      <c r="A3" s="26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25">
      <c r="A4" s="26"/>
      <c r="B4" s="1"/>
      <c r="C4" s="1"/>
      <c r="D4" s="1"/>
      <c r="E4" s="1"/>
      <c r="F4" s="1"/>
      <c r="G4" s="1"/>
      <c r="H4" s="1"/>
      <c r="I4" s="1"/>
      <c r="J4" s="2"/>
      <c r="K4" s="1"/>
    </row>
    <row r="5" spans="1:11" x14ac:dyDescent="0.25">
      <c r="A5" s="26"/>
      <c r="B5" s="1"/>
      <c r="C5" s="1"/>
      <c r="D5" s="1"/>
      <c r="E5" s="1"/>
      <c r="F5" s="1"/>
      <c r="G5" s="1"/>
      <c r="H5" s="1"/>
      <c r="I5" s="1"/>
      <c r="J5" s="2"/>
      <c r="K5" s="1"/>
    </row>
    <row r="6" spans="1:11" x14ac:dyDescent="0.25">
      <c r="A6" s="26"/>
      <c r="B6" s="1"/>
      <c r="C6" s="1"/>
      <c r="D6" s="1"/>
      <c r="E6" s="1"/>
      <c r="F6" s="1"/>
      <c r="G6" s="1"/>
      <c r="H6" s="1"/>
      <c r="I6" s="1"/>
      <c r="J6" s="2"/>
      <c r="K6" s="1"/>
    </row>
    <row r="7" spans="1:11" x14ac:dyDescent="0.25">
      <c r="A7" s="26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x14ac:dyDescent="0.25">
      <c r="A8" s="26"/>
      <c r="B8" s="1"/>
      <c r="C8" s="1"/>
      <c r="D8" s="1"/>
      <c r="E8" s="1"/>
      <c r="F8" s="1"/>
      <c r="G8" s="1"/>
      <c r="H8" s="1"/>
      <c r="I8" s="1"/>
      <c r="J8" s="2"/>
      <c r="K8" s="1"/>
    </row>
    <row r="9" spans="1:11" x14ac:dyDescent="0.25">
      <c r="A9" s="26"/>
      <c r="B9" s="1"/>
      <c r="C9" s="1"/>
      <c r="D9" s="1"/>
      <c r="E9" s="1"/>
      <c r="F9" s="1"/>
      <c r="G9" s="1"/>
      <c r="H9" s="1"/>
      <c r="I9" s="1"/>
      <c r="J9" s="2"/>
      <c r="K9" s="1"/>
    </row>
    <row r="10" spans="1:11" x14ac:dyDescent="0.25">
      <c r="A10" s="26"/>
      <c r="B10" s="1"/>
      <c r="C10" s="1"/>
      <c r="D10" s="1"/>
      <c r="E10" s="1"/>
      <c r="F10" s="1"/>
      <c r="G10" s="1"/>
      <c r="H10" s="1"/>
      <c r="I10" s="1"/>
      <c r="J10" s="2"/>
      <c r="K10" s="1"/>
    </row>
    <row r="11" spans="1:11" x14ac:dyDescent="0.25">
      <c r="A11" s="26"/>
      <c r="B11" s="1"/>
      <c r="C11" s="1"/>
      <c r="D11" s="1"/>
      <c r="E11" s="1"/>
      <c r="F11" s="1"/>
      <c r="G11" s="1"/>
      <c r="H11" s="1"/>
      <c r="I11" s="1"/>
      <c r="J11" s="2"/>
      <c r="K11" s="1"/>
    </row>
    <row r="12" spans="1:11" x14ac:dyDescent="0.25">
      <c r="A12" s="26"/>
      <c r="B12" s="1"/>
      <c r="C12" s="1"/>
      <c r="D12" s="1"/>
      <c r="E12" s="1"/>
      <c r="F12" s="1"/>
      <c r="G12" s="1"/>
      <c r="H12" s="1"/>
      <c r="I12" s="1"/>
      <c r="J12" s="2"/>
      <c r="K12" s="1"/>
    </row>
    <row r="13" spans="1:11" x14ac:dyDescent="0.25">
      <c r="A13" s="26"/>
      <c r="B13" s="1"/>
      <c r="C13" s="1"/>
      <c r="D13" s="1"/>
      <c r="E13" s="1"/>
      <c r="F13" s="1"/>
      <c r="G13" s="1"/>
      <c r="H13" s="1"/>
      <c r="I13" s="1"/>
      <c r="J13" s="2"/>
      <c r="K13" s="1"/>
    </row>
    <row r="14" spans="1:11" x14ac:dyDescent="0.25">
      <c r="A14" s="26"/>
      <c r="B14" s="1"/>
      <c r="C14" s="1"/>
      <c r="D14" s="1"/>
      <c r="E14" s="1"/>
      <c r="F14" s="1"/>
      <c r="G14" s="1"/>
      <c r="H14" s="1"/>
      <c r="I14" s="1"/>
      <c r="J14" s="2"/>
      <c r="K14" s="1"/>
    </row>
    <row r="15" spans="1:11" x14ac:dyDescent="0.25">
      <c r="A15" s="26"/>
      <c r="B15" s="1"/>
      <c r="C15" s="1"/>
      <c r="D15" s="1"/>
      <c r="E15" s="1"/>
      <c r="F15" s="1"/>
      <c r="G15" s="1"/>
      <c r="H15" s="3"/>
      <c r="I15" s="1"/>
      <c r="J15" s="2"/>
      <c r="K15" s="1"/>
    </row>
    <row r="16" spans="1:11" x14ac:dyDescent="0.25">
      <c r="A16" s="26"/>
      <c r="B16" s="1"/>
      <c r="C16" s="1"/>
      <c r="D16" s="1"/>
      <c r="E16" s="1"/>
      <c r="F16" s="1"/>
      <c r="G16" s="1"/>
      <c r="H16" s="1"/>
      <c r="I16" s="1"/>
      <c r="J16" s="2"/>
      <c r="K16" s="1"/>
    </row>
    <row r="17" spans="1:12" x14ac:dyDescent="0.25">
      <c r="A17" s="26"/>
      <c r="B17" s="1"/>
      <c r="C17" s="1"/>
      <c r="D17" s="1"/>
      <c r="E17" s="1"/>
      <c r="F17" s="1"/>
      <c r="G17" s="1"/>
      <c r="H17" s="1"/>
      <c r="I17" s="1"/>
      <c r="J17" s="2"/>
      <c r="K17" s="1"/>
    </row>
    <row r="18" spans="1:12" x14ac:dyDescent="0.25">
      <c r="A18" s="26"/>
      <c r="B18" s="1"/>
      <c r="C18" s="1"/>
      <c r="D18" s="1"/>
      <c r="E18" s="1"/>
      <c r="F18" s="1"/>
      <c r="G18" s="1"/>
      <c r="H18" s="1"/>
      <c r="I18" s="1"/>
      <c r="J18" s="2"/>
      <c r="K18" s="1"/>
    </row>
    <row r="19" spans="1:12" x14ac:dyDescent="0.25">
      <c r="A19" s="26"/>
      <c r="B19" s="1"/>
      <c r="C19" s="1"/>
      <c r="D19" s="1"/>
      <c r="E19" s="1"/>
      <c r="F19" s="1"/>
      <c r="G19" s="1"/>
      <c r="H19" s="1"/>
      <c r="I19" s="1"/>
      <c r="J19" s="2"/>
      <c r="K19" s="1"/>
    </row>
    <row r="20" spans="1:12" x14ac:dyDescent="0.25">
      <c r="A20" s="26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2" x14ac:dyDescent="0.25">
      <c r="A21" s="26"/>
      <c r="B21" s="1"/>
      <c r="C21" s="1"/>
      <c r="D21" s="1"/>
      <c r="E21" s="1"/>
      <c r="F21" s="1"/>
      <c r="G21" s="1"/>
      <c r="H21" s="1"/>
      <c r="I21" s="1"/>
      <c r="J21" s="2"/>
      <c r="K21" s="1" t="s">
        <v>16</v>
      </c>
    </row>
    <row r="22" spans="1:12" x14ac:dyDescent="0.25">
      <c r="A22" s="26"/>
      <c r="B22" s="1"/>
      <c r="C22" s="1"/>
      <c r="D22" s="1"/>
      <c r="E22" s="1"/>
      <c r="F22" s="1"/>
      <c r="G22" s="1"/>
      <c r="H22" s="1"/>
      <c r="I22" s="1"/>
      <c r="J22" s="2"/>
      <c r="K22" s="1"/>
    </row>
    <row r="23" spans="1:12" x14ac:dyDescent="0.25">
      <c r="A23" s="26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2" x14ac:dyDescent="0.25">
      <c r="A24" s="26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2" x14ac:dyDescent="0.25">
      <c r="A25" s="26"/>
      <c r="B25" s="1"/>
      <c r="C25" s="1"/>
      <c r="D25" s="1"/>
      <c r="E25" s="1"/>
      <c r="F25" s="1"/>
      <c r="G25" s="1"/>
      <c r="H25" s="1"/>
      <c r="I25" s="1"/>
      <c r="J25" s="2"/>
      <c r="K25" s="1"/>
    </row>
    <row r="26" spans="1:12" x14ac:dyDescent="0.25">
      <c r="A26" s="65" t="s">
        <v>3</v>
      </c>
      <c r="B26" s="65" t="s">
        <v>0</v>
      </c>
      <c r="C26" s="65" t="s">
        <v>4</v>
      </c>
      <c r="D26" s="65"/>
      <c r="E26" s="65"/>
      <c r="F26" s="65"/>
      <c r="G26" s="56" t="s">
        <v>5</v>
      </c>
      <c r="H26" s="57">
        <v>0.05</v>
      </c>
      <c r="I26" s="49"/>
      <c r="J26" s="56" t="s">
        <v>9</v>
      </c>
      <c r="K26" s="1"/>
    </row>
    <row r="27" spans="1:12" x14ac:dyDescent="0.25">
      <c r="A27" s="66"/>
      <c r="B27" s="66"/>
      <c r="C27" s="66"/>
      <c r="D27" s="66"/>
      <c r="E27" s="66"/>
      <c r="F27" s="66"/>
      <c r="G27" s="56"/>
      <c r="H27" s="58"/>
      <c r="I27" s="48"/>
      <c r="J27" s="56"/>
      <c r="K27" s="1"/>
    </row>
    <row r="28" spans="1:12" ht="4.5" customHeight="1" x14ac:dyDescent="0.25">
      <c r="A28" s="23"/>
      <c r="B28" s="39"/>
      <c r="C28" s="61"/>
      <c r="D28" s="62"/>
      <c r="E28" s="62"/>
      <c r="F28" s="62"/>
      <c r="G28" s="42"/>
      <c r="H28" s="43"/>
      <c r="I28" s="43"/>
      <c r="J28" s="42"/>
      <c r="K28" s="1"/>
    </row>
    <row r="29" spans="1:12" ht="15" customHeight="1" x14ac:dyDescent="0.25">
      <c r="A29" s="28">
        <v>2</v>
      </c>
      <c r="B29" s="9" t="s">
        <v>19</v>
      </c>
      <c r="C29" s="59" t="s">
        <v>20</v>
      </c>
      <c r="D29" s="60"/>
      <c r="E29" s="60"/>
      <c r="F29" s="60"/>
      <c r="G29" s="11">
        <v>292950</v>
      </c>
      <c r="H29" s="8">
        <f>G29-(G29*H$26)</f>
        <v>278302.5</v>
      </c>
      <c r="I29" s="8">
        <f>A29*H29</f>
        <v>556605</v>
      </c>
      <c r="J29" s="27">
        <f>SUM(A29*G29)</f>
        <v>585900</v>
      </c>
      <c r="K29" s="67">
        <f>G29-(G29*5%)</f>
        <v>278302.5</v>
      </c>
      <c r="L29" s="71">
        <f>A29*K29</f>
        <v>556605</v>
      </c>
    </row>
    <row r="30" spans="1:12" ht="15.75" x14ac:dyDescent="0.25">
      <c r="A30" s="28">
        <v>2</v>
      </c>
      <c r="B30" s="9" t="s">
        <v>21</v>
      </c>
      <c r="C30" s="59" t="s">
        <v>22</v>
      </c>
      <c r="D30" s="60"/>
      <c r="E30" s="60"/>
      <c r="F30" s="60"/>
      <c r="G30" s="11">
        <v>225750</v>
      </c>
      <c r="H30" s="8">
        <f t="shared" ref="H30:H33" si="0">G30-(G30*H$26)</f>
        <v>214462.5</v>
      </c>
      <c r="I30" s="8">
        <f t="shared" ref="I30:I33" si="1">A30*H30</f>
        <v>428925</v>
      </c>
      <c r="J30" s="27">
        <f>SUM(A30*G30)</f>
        <v>451500</v>
      </c>
      <c r="K30" s="67">
        <f t="shared" ref="K30:K33" si="2">G30-(G30*5%)</f>
        <v>214462.5</v>
      </c>
      <c r="L30" s="71">
        <f t="shared" ref="L30:L36" si="3">A30*K30</f>
        <v>428925</v>
      </c>
    </row>
    <row r="31" spans="1:12" ht="15" customHeight="1" x14ac:dyDescent="0.25">
      <c r="A31" s="28">
        <v>4</v>
      </c>
      <c r="B31" s="9" t="s">
        <v>23</v>
      </c>
      <c r="C31" s="59" t="s">
        <v>24</v>
      </c>
      <c r="D31" s="60"/>
      <c r="E31" s="60"/>
      <c r="F31" s="60"/>
      <c r="G31" s="11">
        <v>26250</v>
      </c>
      <c r="H31" s="8">
        <f t="shared" si="0"/>
        <v>24937.5</v>
      </c>
      <c r="I31" s="8">
        <f t="shared" si="1"/>
        <v>99750</v>
      </c>
      <c r="J31" s="27">
        <f>SUM(A31*G31)</f>
        <v>105000</v>
      </c>
      <c r="K31" s="67">
        <f t="shared" si="2"/>
        <v>24937.5</v>
      </c>
      <c r="L31" s="71">
        <f t="shared" si="3"/>
        <v>99750</v>
      </c>
    </row>
    <row r="32" spans="1:12" ht="15.75" customHeight="1" x14ac:dyDescent="0.25">
      <c r="A32" s="28">
        <v>2</v>
      </c>
      <c r="B32" s="9" t="s">
        <v>25</v>
      </c>
      <c r="C32" s="59" t="s">
        <v>26</v>
      </c>
      <c r="D32" s="60"/>
      <c r="E32" s="60"/>
      <c r="F32" s="60"/>
      <c r="G32" s="11">
        <v>25200</v>
      </c>
      <c r="H32" s="8">
        <f t="shared" si="0"/>
        <v>23940</v>
      </c>
      <c r="I32" s="8">
        <f t="shared" si="1"/>
        <v>47880</v>
      </c>
      <c r="J32" s="27">
        <f t="shared" ref="J32:J36" si="4">SUM(A32*G32)</f>
        <v>50400</v>
      </c>
      <c r="K32" s="67">
        <f t="shared" si="2"/>
        <v>23940</v>
      </c>
      <c r="L32" s="71">
        <f t="shared" si="3"/>
        <v>47880</v>
      </c>
    </row>
    <row r="33" spans="1:12" ht="15.75" customHeight="1" x14ac:dyDescent="0.25">
      <c r="A33" s="28">
        <v>1</v>
      </c>
      <c r="B33" s="9" t="s">
        <v>27</v>
      </c>
      <c r="C33" s="59" t="s">
        <v>28</v>
      </c>
      <c r="D33" s="60"/>
      <c r="E33" s="60"/>
      <c r="F33" s="60"/>
      <c r="G33" s="11">
        <v>156975</v>
      </c>
      <c r="H33" s="8">
        <f t="shared" si="0"/>
        <v>149126.25</v>
      </c>
      <c r="I33" s="8">
        <f t="shared" si="1"/>
        <v>149126.25</v>
      </c>
      <c r="J33" s="27">
        <f t="shared" si="4"/>
        <v>156975</v>
      </c>
      <c r="K33" s="67">
        <f t="shared" si="2"/>
        <v>149126.25</v>
      </c>
      <c r="L33" s="71">
        <f t="shared" si="3"/>
        <v>149126.25</v>
      </c>
    </row>
    <row r="34" spans="1:12" ht="15.75" x14ac:dyDescent="0.25">
      <c r="A34" s="9">
        <v>1</v>
      </c>
      <c r="B34" s="9">
        <v>11110000</v>
      </c>
      <c r="C34" s="63" t="s">
        <v>29</v>
      </c>
      <c r="D34" s="64"/>
      <c r="E34" s="64"/>
      <c r="F34" s="64"/>
      <c r="G34" s="11">
        <v>94485</v>
      </c>
      <c r="H34" s="8"/>
      <c r="I34" s="8">
        <f>G34</f>
        <v>94485</v>
      </c>
      <c r="J34" s="27">
        <f t="shared" si="4"/>
        <v>94485</v>
      </c>
      <c r="K34" s="68">
        <f>J34</f>
        <v>94485</v>
      </c>
      <c r="L34" s="70">
        <f t="shared" si="3"/>
        <v>94485</v>
      </c>
    </row>
    <row r="35" spans="1:12" ht="15.75" customHeight="1" x14ac:dyDescent="0.25">
      <c r="A35" s="9">
        <v>1</v>
      </c>
      <c r="B35" s="9" t="s">
        <v>30</v>
      </c>
      <c r="C35" s="53" t="s">
        <v>31</v>
      </c>
      <c r="D35" s="54"/>
      <c r="E35" s="54"/>
      <c r="F35" s="55"/>
      <c r="G35" s="11">
        <v>122500</v>
      </c>
      <c r="H35" s="8"/>
      <c r="I35" s="8">
        <f t="shared" ref="I35:I36" si="5">G35</f>
        <v>122500</v>
      </c>
      <c r="J35" s="27">
        <f t="shared" si="4"/>
        <v>122500</v>
      </c>
      <c r="K35" s="68">
        <f t="shared" ref="K35:K36" si="6">J35</f>
        <v>122500</v>
      </c>
      <c r="L35" s="70">
        <f t="shared" si="3"/>
        <v>122500</v>
      </c>
    </row>
    <row r="36" spans="1:12" ht="15.75" x14ac:dyDescent="0.25">
      <c r="A36" s="9">
        <v>1</v>
      </c>
      <c r="B36" s="9">
        <v>111000</v>
      </c>
      <c r="C36" s="50" t="s">
        <v>32</v>
      </c>
      <c r="D36" s="51"/>
      <c r="E36" s="51"/>
      <c r="F36" s="52"/>
      <c r="G36" s="11">
        <v>134978</v>
      </c>
      <c r="H36" s="8"/>
      <c r="I36" s="8">
        <f t="shared" si="5"/>
        <v>134978</v>
      </c>
      <c r="J36" s="27">
        <f t="shared" si="4"/>
        <v>134978</v>
      </c>
      <c r="K36" s="68">
        <f t="shared" si="6"/>
        <v>134978</v>
      </c>
      <c r="L36" s="70">
        <f t="shared" si="3"/>
        <v>134978</v>
      </c>
    </row>
    <row r="37" spans="1:12" ht="15.75" x14ac:dyDescent="0.25">
      <c r="A37" s="9"/>
      <c r="B37" s="9"/>
      <c r="C37" s="13"/>
      <c r="D37" s="12"/>
      <c r="E37" s="12"/>
      <c r="F37" s="12"/>
      <c r="G37" s="14"/>
      <c r="H37" s="10"/>
      <c r="I37" s="10"/>
      <c r="J37" s="27"/>
      <c r="K37" s="1"/>
      <c r="L37" s="70">
        <f>SUM(L29:L36)</f>
        <v>1634249.25</v>
      </c>
    </row>
    <row r="38" spans="1:12" ht="15.75" x14ac:dyDescent="0.25">
      <c r="A38" s="9"/>
      <c r="B38" s="9"/>
      <c r="C38" s="13"/>
      <c r="D38" s="12"/>
      <c r="E38" s="12"/>
      <c r="F38" s="12"/>
      <c r="G38" s="14"/>
      <c r="H38" s="10"/>
      <c r="I38" s="10"/>
      <c r="J38" s="27"/>
      <c r="K38" s="69"/>
    </row>
    <row r="39" spans="1:12" ht="15.75" x14ac:dyDescent="0.25">
      <c r="A39" s="9"/>
      <c r="B39" s="9"/>
      <c r="C39" s="13"/>
      <c r="D39" s="12"/>
      <c r="E39" s="12"/>
      <c r="F39" s="12"/>
      <c r="G39" s="14"/>
      <c r="H39" s="10"/>
      <c r="I39" s="10"/>
      <c r="J39" s="27"/>
      <c r="K39" s="1"/>
    </row>
    <row r="40" spans="1:12" ht="15.75" x14ac:dyDescent="0.25">
      <c r="A40" s="9"/>
      <c r="B40" s="15"/>
      <c r="C40" s="12"/>
      <c r="D40" s="12"/>
      <c r="E40" s="12"/>
      <c r="F40" s="12"/>
      <c r="G40" s="14"/>
      <c r="H40" s="10"/>
      <c r="I40" s="10"/>
      <c r="J40" s="47">
        <f>SUM(J29:J33)</f>
        <v>1349775</v>
      </c>
      <c r="K40" s="1"/>
    </row>
    <row r="41" spans="1:12" ht="15.75" x14ac:dyDescent="0.25">
      <c r="A41" s="29"/>
      <c r="B41" s="17"/>
      <c r="C41" s="18"/>
      <c r="D41" s="18"/>
      <c r="E41" s="18"/>
      <c r="F41" s="18"/>
      <c r="G41" s="16"/>
      <c r="H41" s="41"/>
      <c r="I41" s="41"/>
      <c r="J41" s="46">
        <f>SUM(J29:J36)</f>
        <v>1701738</v>
      </c>
      <c r="K41" s="1"/>
    </row>
    <row r="42" spans="1:12" ht="15.75" x14ac:dyDescent="0.25">
      <c r="A42" s="22"/>
      <c r="B42" s="12"/>
      <c r="C42" s="12"/>
      <c r="D42" s="12"/>
      <c r="E42" s="12"/>
      <c r="F42" s="12"/>
      <c r="G42" s="44" t="s">
        <v>33</v>
      </c>
      <c r="H42" s="40"/>
      <c r="I42" s="40">
        <f>SUM(I29:I41)</f>
        <v>1634249.25</v>
      </c>
      <c r="J42" s="45">
        <f>(J40*5)/100</f>
        <v>67488.75</v>
      </c>
      <c r="K42" s="1"/>
    </row>
    <row r="43" spans="1:12" ht="15.75" x14ac:dyDescent="0.25">
      <c r="A43" s="22"/>
      <c r="B43" s="12"/>
      <c r="C43" s="12"/>
      <c r="D43" s="12"/>
      <c r="E43" s="12"/>
      <c r="F43" s="12"/>
      <c r="G43" s="19" t="s">
        <v>7</v>
      </c>
      <c r="H43" s="20" t="e">
        <f>+#REF!</f>
        <v>#REF!</v>
      </c>
      <c r="I43" s="20"/>
      <c r="J43" s="30">
        <f>J41-J42</f>
        <v>1634249.25</v>
      </c>
      <c r="K43" s="1"/>
    </row>
    <row r="44" spans="1:12" ht="15.75" x14ac:dyDescent="0.25">
      <c r="A44" s="31"/>
      <c r="B44" s="12"/>
      <c r="C44" s="12"/>
      <c r="D44" s="12"/>
      <c r="E44" s="12"/>
      <c r="F44" s="12"/>
      <c r="G44" s="21" t="s">
        <v>8</v>
      </c>
      <c r="H44" s="8" t="e">
        <f>H43*19%</f>
        <v>#REF!</v>
      </c>
      <c r="I44" s="8"/>
      <c r="J44" s="32">
        <f>J43*19%</f>
        <v>310507.35749999998</v>
      </c>
      <c r="K44" s="1"/>
    </row>
    <row r="45" spans="1:12" ht="15.75" x14ac:dyDescent="0.25">
      <c r="A45" s="31"/>
      <c r="B45" s="12"/>
      <c r="C45" s="12"/>
      <c r="D45" s="12"/>
      <c r="E45" s="12"/>
      <c r="F45" s="12"/>
      <c r="G45" s="19" t="s">
        <v>14</v>
      </c>
      <c r="H45" s="20" t="e">
        <f>SUM(H43:H44)</f>
        <v>#REF!</v>
      </c>
      <c r="I45" s="20"/>
      <c r="J45" s="30">
        <f>J44+J43</f>
        <v>1944756.6074999999</v>
      </c>
      <c r="K45" s="1"/>
    </row>
    <row r="46" spans="1:12" x14ac:dyDescent="0.25">
      <c r="A46" s="26"/>
      <c r="B46" s="1"/>
      <c r="C46" s="1"/>
      <c r="D46" s="1"/>
      <c r="E46" s="1"/>
      <c r="F46" s="1"/>
      <c r="G46" s="1"/>
      <c r="H46" s="1"/>
      <c r="I46" s="1"/>
      <c r="J46" s="2"/>
      <c r="K46" s="1"/>
    </row>
    <row r="47" spans="1:12" x14ac:dyDescent="0.25">
      <c r="A47" s="26"/>
      <c r="B47" s="1"/>
      <c r="C47" s="1"/>
      <c r="D47" s="1"/>
      <c r="E47" s="1"/>
      <c r="F47" s="1"/>
      <c r="G47" s="1"/>
      <c r="H47" s="1"/>
      <c r="I47" s="1"/>
      <c r="J47" s="2"/>
      <c r="K47" s="1"/>
    </row>
    <row r="48" spans="1:12" x14ac:dyDescent="0.25">
      <c r="A48" s="26"/>
      <c r="B48" s="1"/>
      <c r="C48" s="1"/>
      <c r="D48" s="1"/>
      <c r="E48" s="1"/>
      <c r="F48" s="1"/>
      <c r="G48" s="1"/>
      <c r="H48" s="1"/>
      <c r="I48" s="1"/>
      <c r="J48" s="2"/>
      <c r="K48" s="1"/>
    </row>
    <row r="49" spans="1:11" ht="15.75" x14ac:dyDescent="0.3">
      <c r="A49" s="33" t="s">
        <v>6</v>
      </c>
      <c r="B49" s="1"/>
      <c r="C49" s="5" t="s">
        <v>10</v>
      </c>
      <c r="D49" s="1"/>
      <c r="E49" s="1"/>
      <c r="F49" s="1"/>
      <c r="G49" s="1"/>
      <c r="H49" s="1"/>
      <c r="I49" s="1"/>
      <c r="J49" s="2"/>
      <c r="K49" s="1"/>
    </row>
    <row r="50" spans="1:11" ht="15.75" x14ac:dyDescent="0.3">
      <c r="A50" s="33" t="s">
        <v>2</v>
      </c>
      <c r="B50" s="4"/>
      <c r="C50" s="5" t="s">
        <v>15</v>
      </c>
      <c r="D50" s="1"/>
      <c r="E50" s="1"/>
      <c r="F50" s="1"/>
      <c r="G50" s="1"/>
      <c r="H50" s="1"/>
      <c r="I50" s="1"/>
      <c r="J50" s="2"/>
      <c r="K50" s="1"/>
    </row>
    <row r="51" spans="1:11" ht="15.75" x14ac:dyDescent="0.3">
      <c r="A51" s="33" t="s">
        <v>1</v>
      </c>
      <c r="B51" s="4"/>
      <c r="C51" s="5" t="s">
        <v>18</v>
      </c>
      <c r="D51" s="1"/>
      <c r="E51" s="1"/>
      <c r="F51" s="1"/>
      <c r="G51" s="1"/>
      <c r="H51" s="1"/>
      <c r="I51" s="1"/>
      <c r="J51" s="2"/>
      <c r="K51" s="1"/>
    </row>
    <row r="52" spans="1:11" ht="15.75" x14ac:dyDescent="0.3">
      <c r="A52" s="26"/>
      <c r="B52" s="4"/>
      <c r="C52" s="5"/>
      <c r="D52" s="1"/>
      <c r="E52" s="1"/>
      <c r="F52" s="1"/>
      <c r="G52" s="1"/>
      <c r="H52" s="1"/>
      <c r="I52" s="1"/>
      <c r="J52" s="2"/>
      <c r="K52" s="1"/>
    </row>
    <row r="53" spans="1:11" x14ac:dyDescent="0.25">
      <c r="A53" s="26"/>
      <c r="B53" s="1"/>
      <c r="C53" s="1"/>
      <c r="D53" s="1"/>
      <c r="E53" s="1"/>
      <c r="F53" s="1"/>
      <c r="G53" s="1"/>
      <c r="H53" s="1"/>
      <c r="I53" s="1"/>
      <c r="J53" s="2"/>
      <c r="K53" s="1"/>
    </row>
    <row r="54" spans="1:11" x14ac:dyDescent="0.25">
      <c r="A54" s="26"/>
      <c r="B54" s="1" t="s">
        <v>11</v>
      </c>
      <c r="C54" s="1"/>
      <c r="D54" s="1"/>
      <c r="E54" s="1"/>
      <c r="F54" s="1"/>
      <c r="G54" s="6"/>
      <c r="H54" s="1"/>
      <c r="I54" s="1"/>
      <c r="J54" s="2"/>
      <c r="K54" s="1"/>
    </row>
    <row r="55" spans="1:11" x14ac:dyDescent="0.25">
      <c r="A55" s="26"/>
      <c r="B55" s="6" t="s">
        <v>17</v>
      </c>
      <c r="C55" s="1"/>
      <c r="D55" s="1"/>
      <c r="E55" s="1"/>
      <c r="F55" s="6"/>
      <c r="G55" s="6"/>
      <c r="H55" s="1"/>
      <c r="I55" s="1"/>
      <c r="J55" s="2"/>
      <c r="K55" s="1"/>
    </row>
    <row r="56" spans="1:11" x14ac:dyDescent="0.25">
      <c r="A56" s="26"/>
      <c r="B56" s="1" t="s">
        <v>12</v>
      </c>
      <c r="C56" s="1"/>
      <c r="D56" s="1"/>
      <c r="E56" s="1"/>
      <c r="F56" s="6"/>
      <c r="G56" s="6"/>
      <c r="H56" s="1"/>
      <c r="I56" s="1"/>
      <c r="J56" s="2"/>
      <c r="K56" s="1"/>
    </row>
    <row r="57" spans="1:11" x14ac:dyDescent="0.25">
      <c r="A57" s="26"/>
      <c r="B57" s="7" t="s">
        <v>13</v>
      </c>
      <c r="C57" s="1"/>
      <c r="D57" s="1"/>
      <c r="E57" s="1"/>
      <c r="F57" s="6"/>
      <c r="G57" s="6"/>
      <c r="H57" s="1"/>
      <c r="I57" s="1"/>
      <c r="J57" s="2"/>
      <c r="K57" s="1"/>
    </row>
    <row r="58" spans="1:11" x14ac:dyDescent="0.25">
      <c r="A58" s="26"/>
      <c r="B58" s="6"/>
      <c r="C58" s="1"/>
      <c r="D58" s="6"/>
      <c r="E58" s="1"/>
      <c r="F58" s="1"/>
      <c r="G58" s="6"/>
      <c r="H58" s="1"/>
      <c r="I58" s="1"/>
      <c r="J58" s="2"/>
      <c r="K58" s="1"/>
    </row>
    <row r="59" spans="1:11" x14ac:dyDescent="0.25">
      <c r="A59" s="34"/>
      <c r="B59" s="1"/>
      <c r="C59" s="1"/>
      <c r="D59" s="6"/>
      <c r="E59" s="1"/>
      <c r="F59" s="1"/>
      <c r="G59" s="1"/>
      <c r="H59" s="2"/>
      <c r="I59" s="2"/>
      <c r="J59" s="2"/>
      <c r="K59" s="1"/>
    </row>
    <row r="60" spans="1:11" x14ac:dyDescent="0.25">
      <c r="A60" s="35"/>
      <c r="B60" s="36"/>
      <c r="C60" s="36"/>
      <c r="D60" s="37"/>
      <c r="E60" s="36"/>
      <c r="F60" s="36"/>
      <c r="G60" s="36"/>
      <c r="H60" s="36"/>
      <c r="I60" s="36"/>
      <c r="J60" s="38"/>
      <c r="K60" s="1"/>
    </row>
    <row r="61" spans="1:11" x14ac:dyDescent="0.25">
      <c r="A61" s="1"/>
      <c r="B61" s="1"/>
      <c r="C61" s="1"/>
      <c r="D61" s="6"/>
      <c r="E61" s="1"/>
      <c r="F61" s="1"/>
      <c r="G61" s="1"/>
      <c r="H61" s="1"/>
      <c r="I61" s="1"/>
      <c r="J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1" x14ac:dyDescent="0.25">
      <c r="B63" s="1"/>
      <c r="C63" s="1"/>
      <c r="D63" s="1"/>
      <c r="E63" s="1"/>
      <c r="F63" s="1"/>
    </row>
  </sheetData>
  <mergeCells count="15">
    <mergeCell ref="B26:B27"/>
    <mergeCell ref="A26:A27"/>
    <mergeCell ref="C26:F27"/>
    <mergeCell ref="C29:F29"/>
    <mergeCell ref="C31:F31"/>
    <mergeCell ref="C30:F30"/>
    <mergeCell ref="C36:F36"/>
    <mergeCell ref="C35:F35"/>
    <mergeCell ref="J26:J27"/>
    <mergeCell ref="G26:G27"/>
    <mergeCell ref="H26:H27"/>
    <mergeCell ref="C32:F32"/>
    <mergeCell ref="C33:F33"/>
    <mergeCell ref="C28:F28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2018-07-04T21:37:44Z</cp:lastPrinted>
  <dcterms:created xsi:type="dcterms:W3CDTF">2001-09-15T22:28:18Z</dcterms:created>
  <dcterms:modified xsi:type="dcterms:W3CDTF">2019-02-05T14:11:57Z</dcterms:modified>
</cp:coreProperties>
</file>